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BUF" sheetId="2" r:id="rId2"/>
    <sheet name="NMA" sheetId="3" r:id="rId3"/>
    <sheet name="MAN" sheetId="4" r:id="rId4"/>
    <sheet name="EKU" sheetId="5" r:id="rId5"/>
    <sheet name="JHB" sheetId="6" r:id="rId6"/>
    <sheet name="TSH" sheetId="7" r:id="rId7"/>
    <sheet name="ETH" sheetId="8" r:id="rId8"/>
    <sheet name="CPT" sheetId="9" r:id="rId9"/>
  </sheets>
  <definedNames>
    <definedName name="_xlnm.Print_Area" localSheetId="1">'BUF'!$A$1:$AA$56</definedName>
    <definedName name="_xlnm.Print_Area" localSheetId="8">'CPT'!$A$1:$AA$56</definedName>
    <definedName name="_xlnm.Print_Area" localSheetId="4">'EKU'!$A$1:$AA$56</definedName>
    <definedName name="_xlnm.Print_Area" localSheetId="7">'ETH'!$A$1:$AA$56</definedName>
    <definedName name="_xlnm.Print_Area" localSheetId="5">'JHB'!$A$1:$AA$56</definedName>
    <definedName name="_xlnm.Print_Area" localSheetId="3">'MAN'!$A$1:$AA$56</definedName>
    <definedName name="_xlnm.Print_Area" localSheetId="2">'NMA'!$A$1:$AA$56</definedName>
    <definedName name="_xlnm.Print_Area" localSheetId="0">'Summary'!$A$1:$AA$56</definedName>
    <definedName name="_xlnm.Print_Area" localSheetId="6">'TSH'!$A$1:$AA$56</definedName>
  </definedNames>
  <calcPr fullCalcOnLoad="1"/>
</workbook>
</file>

<file path=xl/sharedStrings.xml><?xml version="1.0" encoding="utf-8"?>
<sst xmlns="http://schemas.openxmlformats.org/spreadsheetml/2006/main" count="657" uniqueCount="79">
  <si>
    <t>Eastern Cape: Buffalo City(BUF) - Table C4 Quarterly Budgeted Financial Performance ( All ) for 4th Quarter ended 30 June 2020 (Figures Finalised as at 2020/07/30)</t>
  </si>
  <si>
    <t>Description</t>
  </si>
  <si>
    <t>2018/19</t>
  </si>
  <si>
    <t>2019/20</t>
  </si>
  <si>
    <t>Budget year 2019/20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</si>
  <si>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</si>
  <si>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</si>
  <si>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</si>
  <si>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</si>
  <si>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</si>
  <si>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</si>
  <si>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</si>
  <si>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</si>
  <si>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</si>
  <si>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</si>
  <si>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</si>
  <si>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</si>
  <si>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</si>
  <si>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</si>
  <si>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</si>
  <si>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</si>
  <si>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</si>
  <si>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</si>
  <si>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</si>
  <si>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</si>
  <si>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</si>
  <si>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</si>
  <si>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</si>
  <si>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</si>
  <si>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</si>
  <si>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</si>
  <si>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</si>
  <si>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Service charges - electricity revenue</t>
  </si>
  <si>
    <t>Service charges - water revenue</t>
  </si>
  <si>
    <t>Service charges - sanitation revenue</t>
  </si>
  <si>
    <t>Service charges - refuse revenue</t>
  </si>
  <si>
    <t>Rental of facilities and equipment</t>
  </si>
  <si>
    <t>Interest earned - external investments</t>
  </si>
  <si>
    <t>Interest earned - outstanding debtors</t>
  </si>
  <si>
    <t>Dividends received</t>
  </si>
  <si>
    <t>Fines, penalties and forfeits</t>
  </si>
  <si>
    <t>Licences and permits</t>
  </si>
  <si>
    <t>Agency services</t>
  </si>
  <si>
    <t>Transfers and subsidies</t>
  </si>
  <si>
    <t>Other revenue</t>
  </si>
  <si>
    <t>Gains</t>
  </si>
  <si>
    <t>Total Revenue (excluding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</si>
  <si>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</si>
  <si>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</si>
  <si>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</si>
  <si>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</si>
  <si>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</si>
  <si>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</si>
  <si>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</si>
  <si>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</si>
  <si>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</si>
  <si>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Other expenditure</t>
  </si>
  <si>
    <t>Losses</t>
  </si>
  <si>
    <t>Total Expenditure</t>
  </si>
  <si>
    <t>Surplus/(Deficit)</t>
  </si>
  <si>
    <t>Transfers and subsidies - capital (monetary allocations) (National / Provincial and District)</t>
  </si>
  <si>
    <t>Transfers and subsidies - capital (monetary allocations) (Nat / Prov Departm Agencies, Households, Non-profit Institutions, Private Enterprises, Public Corporatons, Higher Educ Institutions)</t>
  </si>
  <si>
    <t>Transfers and subsidies - capital (in-kind - all)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</si>
  <si>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</si>
  <si>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</si>
  <si>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</si>
  <si>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</si>
  <si>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</si>
  <si>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</si>
  <si>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</si>
  <si>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Eastern Cape: Nelson Mandela Bay(NMA) - Table C4 Quarterly Budgeted Financial Performance ( All ) for 4th Quarter ended 30 June 2020 (Figures Finalised as at 2020/07/30)</t>
  </si>
  <si>
    <t>Free State: Mangaung(MAN) - Table C4 Quarterly Budgeted Financial Performance ( All ) for 4th Quarter ended 30 June 2020 (Figures Finalised as at 2020/07/30)</t>
  </si>
  <si>
    <t>Gauteng: City of Ekurhuleni(EKU) - Table C4 Quarterly Budgeted Financial Performance ( All ) for 4th Quarter ended 30 June 2020 (Figures Finalised as at 2020/07/30)</t>
  </si>
  <si>
    <t>Gauteng: City of Johannesburg(JHB) - Table C4 Quarterly Budgeted Financial Performance ( All ) for 4th Quarter ended 30 June 2020 (Figures Finalised as at 2020/07/30)</t>
  </si>
  <si>
    <t>Gauteng: City of Tshwane(TSH) - Table C4 Quarterly Budgeted Financial Performance ( All ) for 4th Quarter ended 30 June 2020 (Figures Finalised as at 2020/07/30)</t>
  </si>
  <si>
    <t>Kwazulu-Natal: eThekwini(ETH) - Table C4 Quarterly Budgeted Financial Performance ( All ) for 4th Quarter ended 30 June 2020 (Figures Finalised as at 2020/07/30)</t>
  </si>
  <si>
    <t>Western Cape: Cape Town(CPT) - Table C4 Quarterly Budgeted Financial Performance ( All ) for 4th Quarter ended 30 June 2020 (Figures Finalised as at 2020/07/30)</t>
  </si>
  <si>
    <t>Summary - Table C4 Quarterly Budgeted Financial Performance ( All ) for 4th Quarter ended 30 June 2020 (Figures Finalised as at 2020/07/30)</t>
  </si>
  <si>
    <t>Ref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</si>
</sst>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#,###,;\(#,###,\)"/>
    <numFmt numFmtId="179" formatCode="_ * #,##0.00_ ;_ * \(#,##0.00\)_ ;_ * &quot;-&quot;??_ ;_ @_ "/>
    <numFmt numFmtId="180" formatCode="_(* #,##0,_);_(* \(#,##0,\);_(* &quot;–&quot;?_);_(@_)"/>
    <numFmt numFmtId="181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9" fontId="5" fillId="0" borderId="11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7" fillId="0" borderId="0" xfId="0" applyFont="1" applyBorder="1" applyAlignment="1" applyProtection="1">
      <alignment horizontal="right"/>
      <protection/>
    </xf>
    <xf numFmtId="181" fontId="5" fillId="0" borderId="13" xfId="0" applyNumberFormat="1" applyFont="1" applyFill="1" applyBorder="1" applyAlignment="1" applyProtection="1">
      <alignment/>
      <protection/>
    </xf>
    <xf numFmtId="181" fontId="5" fillId="0" borderId="14" xfId="0" applyNumberFormat="1" applyFont="1" applyFill="1" applyBorder="1" applyAlignment="1" applyProtection="1">
      <alignment/>
      <protection/>
    </xf>
    <xf numFmtId="181" fontId="5" fillId="0" borderId="11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81" fontId="3" fillId="0" borderId="23" xfId="0" applyNumberFormat="1" applyFont="1" applyBorder="1" applyAlignment="1" applyProtection="1">
      <alignment horizontal="center"/>
      <protection/>
    </xf>
    <xf numFmtId="181" fontId="3" fillId="0" borderId="15" xfId="0" applyNumberFormat="1" applyFont="1" applyBorder="1" applyAlignment="1" applyProtection="1">
      <alignment horizontal="center"/>
      <protection/>
    </xf>
    <xf numFmtId="181" fontId="3" fillId="0" borderId="10" xfId="0" applyNumberFormat="1" applyFont="1" applyBorder="1" applyAlignment="1" applyProtection="1">
      <alignment horizontal="center"/>
      <protection/>
    </xf>
    <xf numFmtId="179" fontId="3" fillId="0" borderId="10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left" inden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181" fontId="5" fillId="0" borderId="11" xfId="0" applyNumberFormat="1" applyFont="1" applyBorder="1" applyAlignment="1" applyProtection="1">
      <alignment/>
      <protection/>
    </xf>
    <xf numFmtId="179" fontId="5" fillId="0" borderId="11" xfId="0" applyNumberFormat="1" applyFont="1" applyBorder="1" applyAlignment="1" applyProtection="1">
      <alignment/>
      <protection/>
    </xf>
    <xf numFmtId="181" fontId="5" fillId="0" borderId="13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181" fontId="5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 vertical="top" wrapText="1"/>
      <protection/>
    </xf>
    <xf numFmtId="0" fontId="5" fillId="0" borderId="26" xfId="0" applyFont="1" applyBorder="1" applyAlignment="1" applyProtection="1">
      <alignment horizontal="center" vertical="top"/>
      <protection/>
    </xf>
    <xf numFmtId="181" fontId="3" fillId="0" borderId="27" xfId="0" applyNumberFormat="1" applyFont="1" applyBorder="1" applyAlignment="1" applyProtection="1">
      <alignment vertical="top"/>
      <protection/>
    </xf>
    <xf numFmtId="181" fontId="3" fillId="0" borderId="28" xfId="0" applyNumberFormat="1" applyFont="1" applyBorder="1" applyAlignment="1" applyProtection="1">
      <alignment vertical="top"/>
      <protection/>
    </xf>
    <xf numFmtId="181" fontId="3" fillId="0" borderId="26" xfId="0" applyNumberFormat="1" applyFont="1" applyBorder="1" applyAlignment="1" applyProtection="1">
      <alignment vertical="top"/>
      <protection/>
    </xf>
    <xf numFmtId="179" fontId="3" fillId="0" borderId="26" xfId="0" applyNumberFormat="1" applyFont="1" applyBorder="1" applyAlignment="1" applyProtection="1">
      <alignment vertical="top"/>
      <protection/>
    </xf>
    <xf numFmtId="0" fontId="5" fillId="0" borderId="12" xfId="0" applyNumberFormat="1" applyFont="1" applyBorder="1" applyAlignment="1" applyProtection="1">
      <alignment/>
      <protection/>
    </xf>
    <xf numFmtId="181" fontId="5" fillId="0" borderId="14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25" xfId="0" applyNumberFormat="1" applyFont="1" applyBorder="1" applyAlignment="1" applyProtection="1">
      <alignment vertical="top"/>
      <protection/>
    </xf>
    <xf numFmtId="181" fontId="3" fillId="0" borderId="29" xfId="0" applyNumberFormat="1" applyFont="1" applyBorder="1" applyAlignment="1" applyProtection="1">
      <alignment/>
      <protection/>
    </xf>
    <xf numFmtId="181" fontId="3" fillId="0" borderId="30" xfId="0" applyNumberFormat="1" applyFont="1" applyBorder="1" applyAlignment="1" applyProtection="1">
      <alignment/>
      <protection/>
    </xf>
    <xf numFmtId="181" fontId="3" fillId="0" borderId="31" xfId="0" applyNumberFormat="1" applyFont="1" applyBorder="1" applyAlignment="1" applyProtection="1">
      <alignment/>
      <protection/>
    </xf>
    <xf numFmtId="179" fontId="3" fillId="0" borderId="31" xfId="0" applyNumberFormat="1" applyFont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/>
      <protection/>
    </xf>
    <xf numFmtId="181" fontId="3" fillId="0" borderId="13" xfId="0" applyNumberFormat="1" applyFont="1" applyBorder="1" applyAlignment="1" applyProtection="1">
      <alignment/>
      <protection/>
    </xf>
    <xf numFmtId="181" fontId="3" fillId="0" borderId="14" xfId="0" applyNumberFormat="1" applyFont="1" applyBorder="1" applyAlignment="1" applyProtection="1">
      <alignment/>
      <protection/>
    </xf>
    <xf numFmtId="181" fontId="3" fillId="0" borderId="11" xfId="0" applyNumberFormat="1" applyFont="1" applyBorder="1" applyAlignment="1" applyProtection="1">
      <alignment/>
      <protection/>
    </xf>
    <xf numFmtId="179" fontId="3" fillId="0" borderId="11" xfId="0" applyNumberFormat="1" applyFont="1" applyBorder="1" applyAlignment="1" applyProtection="1">
      <alignment/>
      <protection/>
    </xf>
    <xf numFmtId="0" fontId="5" fillId="0" borderId="12" xfId="0" applyNumberFormat="1" applyFont="1" applyBorder="1" applyAlignment="1" applyProtection="1">
      <alignment horizontal="left" wrapText="1" indent="1"/>
      <protection/>
    </xf>
    <xf numFmtId="181" fontId="5" fillId="0" borderId="13" xfId="42" applyNumberFormat="1" applyFont="1" applyFill="1" applyBorder="1" applyAlignment="1" applyProtection="1">
      <alignment/>
      <protection/>
    </xf>
    <xf numFmtId="181" fontId="3" fillId="0" borderId="11" xfId="42" applyNumberFormat="1" applyFont="1" applyFill="1" applyBorder="1" applyAlignment="1" applyProtection="1">
      <alignment/>
      <protection/>
    </xf>
    <xf numFmtId="179" fontId="3" fillId="0" borderId="11" xfId="42" applyNumberFormat="1" applyFont="1" applyFill="1" applyBorder="1" applyAlignment="1" applyProtection="1">
      <alignment/>
      <protection/>
    </xf>
    <xf numFmtId="181" fontId="3" fillId="0" borderId="13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horizontal="left" wrapText="1"/>
      <protection/>
    </xf>
    <xf numFmtId="181" fontId="3" fillId="0" borderId="29" xfId="0" applyNumberFormat="1" applyFont="1" applyFill="1" applyBorder="1" applyAlignment="1" applyProtection="1">
      <alignment vertical="top"/>
      <protection/>
    </xf>
    <xf numFmtId="181" fontId="3" fillId="0" borderId="30" xfId="0" applyNumberFormat="1" applyFont="1" applyFill="1" applyBorder="1" applyAlignment="1" applyProtection="1">
      <alignment vertical="top"/>
      <protection/>
    </xf>
    <xf numFmtId="181" fontId="3" fillId="0" borderId="31" xfId="0" applyNumberFormat="1" applyFont="1" applyFill="1" applyBorder="1" applyAlignment="1" applyProtection="1">
      <alignment vertical="top"/>
      <protection/>
    </xf>
    <xf numFmtId="179" fontId="3" fillId="0" borderId="31" xfId="0" applyNumberFormat="1" applyFont="1" applyFill="1" applyBorder="1" applyAlignment="1" applyProtection="1">
      <alignment vertical="top"/>
      <protection/>
    </xf>
    <xf numFmtId="181" fontId="5" fillId="0" borderId="14" xfId="42" applyNumberFormat="1" applyFont="1" applyFill="1" applyBorder="1" applyAlignment="1" applyProtection="1">
      <alignment/>
      <protection/>
    </xf>
    <xf numFmtId="181" fontId="5" fillId="0" borderId="11" xfId="42" applyNumberFormat="1" applyFont="1" applyFill="1" applyBorder="1" applyAlignment="1" applyProtection="1">
      <alignment/>
      <protection/>
    </xf>
    <xf numFmtId="179" fontId="5" fillId="0" borderId="11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wrapText="1"/>
      <protection/>
    </xf>
    <xf numFmtId="181" fontId="3" fillId="0" borderId="29" xfId="0" applyNumberFormat="1" applyFont="1" applyFill="1" applyBorder="1" applyAlignment="1" applyProtection="1">
      <alignment/>
      <protection/>
    </xf>
    <xf numFmtId="181" fontId="3" fillId="0" borderId="30" xfId="0" applyNumberFormat="1" applyFont="1" applyFill="1" applyBorder="1" applyAlignment="1" applyProtection="1">
      <alignment/>
      <protection/>
    </xf>
    <xf numFmtId="181" fontId="3" fillId="0" borderId="31" xfId="0" applyNumberFormat="1" applyFont="1" applyFill="1" applyBorder="1" applyAlignment="1" applyProtection="1">
      <alignment/>
      <protection/>
    </xf>
    <xf numFmtId="179" fontId="3" fillId="0" borderId="31" xfId="0" applyNumberFormat="1" applyFont="1" applyFill="1" applyBorder="1" applyAlignment="1" applyProtection="1">
      <alignment/>
      <protection/>
    </xf>
    <xf numFmtId="181" fontId="5" fillId="0" borderId="24" xfId="42" applyNumberFormat="1" applyFont="1" applyFill="1" applyBorder="1" applyAlignment="1" applyProtection="1">
      <alignment/>
      <protection/>
    </xf>
    <xf numFmtId="0" fontId="3" fillId="0" borderId="20" xfId="0" applyNumberFormat="1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181" fontId="3" fillId="0" borderId="22" xfId="0" applyNumberFormat="1" applyFont="1" applyFill="1" applyBorder="1" applyAlignment="1" applyProtection="1">
      <alignment/>
      <protection/>
    </xf>
    <xf numFmtId="181" fontId="3" fillId="0" borderId="20" xfId="0" applyNumberFormat="1" applyFont="1" applyBorder="1" applyAlignment="1" applyProtection="1">
      <alignment/>
      <protection/>
    </xf>
    <xf numFmtId="181" fontId="3" fillId="0" borderId="21" xfId="0" applyNumberFormat="1" applyFont="1" applyFill="1" applyBorder="1" applyAlignment="1" applyProtection="1">
      <alignment/>
      <protection/>
    </xf>
    <xf numFmtId="181" fontId="3" fillId="0" borderId="21" xfId="0" applyNumberFormat="1" applyFont="1" applyBorder="1" applyAlignment="1" applyProtection="1">
      <alignment/>
      <protection/>
    </xf>
    <xf numFmtId="179" fontId="3" fillId="0" borderId="21" xfId="0" applyNumberFormat="1" applyFont="1" applyBorder="1" applyAlignment="1" applyProtection="1">
      <alignment/>
      <protection/>
    </xf>
    <xf numFmtId="181" fontId="3" fillId="0" borderId="22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2" xfId="0" applyFont="1" applyBorder="1" applyAlignment="1" applyProtection="1">
      <alignment horizontal="left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showGridLines="0" tabSelected="1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78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24486266219</v>
      </c>
      <c r="D5" s="6"/>
      <c r="E5" s="7">
        <v>49940914123</v>
      </c>
      <c r="F5" s="8">
        <v>50020652139</v>
      </c>
      <c r="G5" s="8">
        <v>6292445777</v>
      </c>
      <c r="H5" s="8">
        <v>4052688380</v>
      </c>
      <c r="I5" s="8">
        <v>4417854556</v>
      </c>
      <c r="J5" s="8">
        <v>14762988713</v>
      </c>
      <c r="K5" s="8">
        <v>3877938140</v>
      </c>
      <c r="L5" s="8">
        <v>3314011668</v>
      </c>
      <c r="M5" s="8">
        <v>3794690286</v>
      </c>
      <c r="N5" s="8">
        <v>10986640094</v>
      </c>
      <c r="O5" s="8">
        <v>3977852576</v>
      </c>
      <c r="P5" s="8">
        <v>3979479800</v>
      </c>
      <c r="Q5" s="8">
        <v>3840491754</v>
      </c>
      <c r="R5" s="8">
        <v>11797824130</v>
      </c>
      <c r="S5" s="8">
        <v>4000930624</v>
      </c>
      <c r="T5" s="8">
        <v>3965323095</v>
      </c>
      <c r="U5" s="8">
        <v>3997156739</v>
      </c>
      <c r="V5" s="8">
        <v>11963410458</v>
      </c>
      <c r="W5" s="8">
        <v>49510863395</v>
      </c>
      <c r="X5" s="8">
        <v>50020652149</v>
      </c>
      <c r="Y5" s="8">
        <v>-509788754</v>
      </c>
      <c r="Z5" s="2">
        <v>-1.02</v>
      </c>
      <c r="AA5" s="6">
        <v>50020652139</v>
      </c>
    </row>
    <row r="6" spans="1:27" ht="12.75">
      <c r="A6" s="23" t="s">
        <v>32</v>
      </c>
      <c r="B6" s="24"/>
      <c r="C6" s="6">
        <v>42222367037</v>
      </c>
      <c r="D6" s="6"/>
      <c r="E6" s="7">
        <v>94378579951</v>
      </c>
      <c r="F6" s="8">
        <v>94010962380</v>
      </c>
      <c r="G6" s="8">
        <v>6877545372</v>
      </c>
      <c r="H6" s="8">
        <v>7128129226</v>
      </c>
      <c r="I6" s="8">
        <v>6713893277</v>
      </c>
      <c r="J6" s="8">
        <v>20719567875</v>
      </c>
      <c r="K6" s="8">
        <v>5676912406</v>
      </c>
      <c r="L6" s="8">
        <v>5357698368</v>
      </c>
      <c r="M6" s="8">
        <v>6331945542</v>
      </c>
      <c r="N6" s="8">
        <v>17366556316</v>
      </c>
      <c r="O6" s="8">
        <v>7167637765</v>
      </c>
      <c r="P6" s="8">
        <v>5523920769</v>
      </c>
      <c r="Q6" s="8">
        <v>5981314040</v>
      </c>
      <c r="R6" s="8">
        <v>18672872574</v>
      </c>
      <c r="S6" s="8">
        <v>6554863321</v>
      </c>
      <c r="T6" s="8">
        <v>5977375102</v>
      </c>
      <c r="U6" s="8">
        <v>6394091691</v>
      </c>
      <c r="V6" s="8">
        <v>18926330114</v>
      </c>
      <c r="W6" s="8">
        <v>75685326879</v>
      </c>
      <c r="X6" s="8">
        <v>84355962398</v>
      </c>
      <c r="Y6" s="8">
        <v>-8670635519</v>
      </c>
      <c r="Z6" s="2">
        <v>-10.28</v>
      </c>
      <c r="AA6" s="6">
        <v>94010962380</v>
      </c>
    </row>
    <row r="7" spans="1:27" ht="12.75">
      <c r="A7" s="25" t="s">
        <v>33</v>
      </c>
      <c r="B7" s="24"/>
      <c r="C7" s="6">
        <v>12513061900</v>
      </c>
      <c r="D7" s="6"/>
      <c r="E7" s="7">
        <v>29384264322</v>
      </c>
      <c r="F7" s="8">
        <v>28844726695</v>
      </c>
      <c r="G7" s="8">
        <v>2036361106</v>
      </c>
      <c r="H7" s="8">
        <v>2133297734</v>
      </c>
      <c r="I7" s="8">
        <v>2250726625</v>
      </c>
      <c r="J7" s="8">
        <v>6420385465</v>
      </c>
      <c r="K7" s="8">
        <v>2118238100</v>
      </c>
      <c r="L7" s="8">
        <v>1957234623</v>
      </c>
      <c r="M7" s="8">
        <v>2183706079</v>
      </c>
      <c r="N7" s="8">
        <v>6259178802</v>
      </c>
      <c r="O7" s="8">
        <v>2369200531</v>
      </c>
      <c r="P7" s="8">
        <v>2168056440</v>
      </c>
      <c r="Q7" s="8">
        <v>2520728430</v>
      </c>
      <c r="R7" s="8">
        <v>7057985401</v>
      </c>
      <c r="S7" s="8">
        <v>2541553292</v>
      </c>
      <c r="T7" s="8">
        <v>1886047989</v>
      </c>
      <c r="U7" s="8">
        <v>1959902199</v>
      </c>
      <c r="V7" s="8">
        <v>6387503480</v>
      </c>
      <c r="W7" s="8">
        <v>26125053148</v>
      </c>
      <c r="X7" s="8">
        <v>28844726698</v>
      </c>
      <c r="Y7" s="8">
        <v>-2719673550</v>
      </c>
      <c r="Z7" s="2">
        <v>-9.43</v>
      </c>
      <c r="AA7" s="6">
        <v>28844726695</v>
      </c>
    </row>
    <row r="8" spans="1:27" ht="12.75">
      <c r="A8" s="25" t="s">
        <v>34</v>
      </c>
      <c r="B8" s="24"/>
      <c r="C8" s="6">
        <v>4857774787</v>
      </c>
      <c r="D8" s="6"/>
      <c r="E8" s="7">
        <v>11894513579</v>
      </c>
      <c r="F8" s="8">
        <v>11807127661</v>
      </c>
      <c r="G8" s="8">
        <v>916371480</v>
      </c>
      <c r="H8" s="8">
        <v>978470574</v>
      </c>
      <c r="I8" s="8">
        <v>897193461</v>
      </c>
      <c r="J8" s="8">
        <v>2792035515</v>
      </c>
      <c r="K8" s="8">
        <v>914343828</v>
      </c>
      <c r="L8" s="8">
        <v>989819321</v>
      </c>
      <c r="M8" s="8">
        <v>873040255</v>
      </c>
      <c r="N8" s="8">
        <v>2777203404</v>
      </c>
      <c r="O8" s="8">
        <v>992007149</v>
      </c>
      <c r="P8" s="8">
        <v>976422676</v>
      </c>
      <c r="Q8" s="8">
        <v>904350742</v>
      </c>
      <c r="R8" s="8">
        <v>2872780567</v>
      </c>
      <c r="S8" s="8">
        <v>1024084936</v>
      </c>
      <c r="T8" s="8">
        <v>972233742</v>
      </c>
      <c r="U8" s="8">
        <v>955274047</v>
      </c>
      <c r="V8" s="8">
        <v>2951592725</v>
      </c>
      <c r="W8" s="8">
        <v>11393612211</v>
      </c>
      <c r="X8" s="8">
        <v>11807127669</v>
      </c>
      <c r="Y8" s="8">
        <v>-413515458</v>
      </c>
      <c r="Z8" s="2">
        <v>-3.5</v>
      </c>
      <c r="AA8" s="6">
        <v>11807127661</v>
      </c>
    </row>
    <row r="9" spans="1:27" ht="12.75">
      <c r="A9" s="25" t="s">
        <v>35</v>
      </c>
      <c r="B9" s="24"/>
      <c r="C9" s="6">
        <v>4503954638</v>
      </c>
      <c r="D9" s="6"/>
      <c r="E9" s="7">
        <v>9092504963</v>
      </c>
      <c r="F9" s="8">
        <v>9306808201</v>
      </c>
      <c r="G9" s="8">
        <v>607924785</v>
      </c>
      <c r="H9" s="8">
        <v>613746716</v>
      </c>
      <c r="I9" s="8">
        <v>618722442</v>
      </c>
      <c r="J9" s="8">
        <v>1840393943</v>
      </c>
      <c r="K9" s="8">
        <v>594683542</v>
      </c>
      <c r="L9" s="8">
        <v>546099358</v>
      </c>
      <c r="M9" s="8">
        <v>587811298</v>
      </c>
      <c r="N9" s="8">
        <v>1728594198</v>
      </c>
      <c r="O9" s="8">
        <v>632845209</v>
      </c>
      <c r="P9" s="8">
        <v>596074864</v>
      </c>
      <c r="Q9" s="8">
        <v>636474821</v>
      </c>
      <c r="R9" s="8">
        <v>1865394894</v>
      </c>
      <c r="S9" s="8">
        <v>579974456</v>
      </c>
      <c r="T9" s="8">
        <v>603004448</v>
      </c>
      <c r="U9" s="8">
        <v>615562272</v>
      </c>
      <c r="V9" s="8">
        <v>1798541176</v>
      </c>
      <c r="W9" s="8">
        <v>7232924211</v>
      </c>
      <c r="X9" s="8">
        <v>9306808194</v>
      </c>
      <c r="Y9" s="8">
        <v>-2073883983</v>
      </c>
      <c r="Z9" s="2">
        <v>-22.28</v>
      </c>
      <c r="AA9" s="6">
        <v>9306808201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873545527</v>
      </c>
      <c r="D11" s="6"/>
      <c r="E11" s="7">
        <v>2279662445</v>
      </c>
      <c r="F11" s="8">
        <v>2203061165</v>
      </c>
      <c r="G11" s="8">
        <v>180321719</v>
      </c>
      <c r="H11" s="8">
        <v>148461455</v>
      </c>
      <c r="I11" s="8">
        <v>140590124</v>
      </c>
      <c r="J11" s="8">
        <v>469373298</v>
      </c>
      <c r="K11" s="8">
        <v>177536497</v>
      </c>
      <c r="L11" s="8">
        <v>92432855</v>
      </c>
      <c r="M11" s="8">
        <v>139725083</v>
      </c>
      <c r="N11" s="8">
        <v>409694435</v>
      </c>
      <c r="O11" s="8">
        <v>137736571</v>
      </c>
      <c r="P11" s="8">
        <v>155118472</v>
      </c>
      <c r="Q11" s="8">
        <v>122456033</v>
      </c>
      <c r="R11" s="8">
        <v>415311076</v>
      </c>
      <c r="S11" s="8">
        <v>113782939</v>
      </c>
      <c r="T11" s="8">
        <v>134367155</v>
      </c>
      <c r="U11" s="8">
        <v>165729534</v>
      </c>
      <c r="V11" s="8">
        <v>413879628</v>
      </c>
      <c r="W11" s="8">
        <v>1708258437</v>
      </c>
      <c r="X11" s="8">
        <v>2203047257</v>
      </c>
      <c r="Y11" s="8">
        <v>-494788820</v>
      </c>
      <c r="Z11" s="2">
        <v>-22.46</v>
      </c>
      <c r="AA11" s="6">
        <v>2203061165</v>
      </c>
    </row>
    <row r="12" spans="1:27" ht="12.75">
      <c r="A12" s="25" t="s">
        <v>37</v>
      </c>
      <c r="B12" s="29"/>
      <c r="C12" s="6">
        <v>2047085992</v>
      </c>
      <c r="D12" s="6"/>
      <c r="E12" s="7">
        <v>2620958418</v>
      </c>
      <c r="F12" s="8">
        <v>2771785886</v>
      </c>
      <c r="G12" s="8">
        <v>249750658</v>
      </c>
      <c r="H12" s="8">
        <v>242563283</v>
      </c>
      <c r="I12" s="8">
        <v>276811597</v>
      </c>
      <c r="J12" s="8">
        <v>769125538</v>
      </c>
      <c r="K12" s="8">
        <v>203756449</v>
      </c>
      <c r="L12" s="8">
        <v>179544354</v>
      </c>
      <c r="M12" s="8">
        <v>191631062</v>
      </c>
      <c r="N12" s="8">
        <v>574931865</v>
      </c>
      <c r="O12" s="8">
        <v>269427610</v>
      </c>
      <c r="P12" s="8">
        <v>241685661</v>
      </c>
      <c r="Q12" s="8">
        <v>423247983</v>
      </c>
      <c r="R12" s="8">
        <v>934361254</v>
      </c>
      <c r="S12" s="8">
        <v>56485216</v>
      </c>
      <c r="T12" s="8">
        <v>373232351</v>
      </c>
      <c r="U12" s="8">
        <v>152181238</v>
      </c>
      <c r="V12" s="8">
        <v>581898805</v>
      </c>
      <c r="W12" s="8">
        <v>2860317462</v>
      </c>
      <c r="X12" s="8">
        <v>2771785889</v>
      </c>
      <c r="Y12" s="8">
        <v>88531573</v>
      </c>
      <c r="Z12" s="2">
        <v>3.19</v>
      </c>
      <c r="AA12" s="6">
        <v>2771785886</v>
      </c>
    </row>
    <row r="13" spans="1:27" ht="12.75">
      <c r="A13" s="23" t="s">
        <v>38</v>
      </c>
      <c r="B13" s="29"/>
      <c r="C13" s="6">
        <v>2068240460</v>
      </c>
      <c r="D13" s="6"/>
      <c r="E13" s="7">
        <v>3301319915</v>
      </c>
      <c r="F13" s="8">
        <v>3365560771</v>
      </c>
      <c r="G13" s="8">
        <v>304211355</v>
      </c>
      <c r="H13" s="8">
        <v>873326400</v>
      </c>
      <c r="I13" s="8">
        <v>-505714135</v>
      </c>
      <c r="J13" s="8">
        <v>671823620</v>
      </c>
      <c r="K13" s="8">
        <v>264461533</v>
      </c>
      <c r="L13" s="8">
        <v>235659896</v>
      </c>
      <c r="M13" s="8">
        <v>326136795</v>
      </c>
      <c r="N13" s="8">
        <v>826258224</v>
      </c>
      <c r="O13" s="8">
        <v>325156511</v>
      </c>
      <c r="P13" s="8">
        <v>300408729</v>
      </c>
      <c r="Q13" s="8">
        <v>266674698</v>
      </c>
      <c r="R13" s="8">
        <v>892239938</v>
      </c>
      <c r="S13" s="8">
        <v>210854546</v>
      </c>
      <c r="T13" s="8">
        <v>-348816010</v>
      </c>
      <c r="U13" s="8">
        <v>705944380</v>
      </c>
      <c r="V13" s="8">
        <v>567982916</v>
      </c>
      <c r="W13" s="8">
        <v>2958304698</v>
      </c>
      <c r="X13" s="8">
        <v>3365560764</v>
      </c>
      <c r="Y13" s="8">
        <v>-407256066</v>
      </c>
      <c r="Z13" s="2">
        <v>-12.1</v>
      </c>
      <c r="AA13" s="6">
        <v>3365560771</v>
      </c>
    </row>
    <row r="14" spans="1:27" ht="12.75">
      <c r="A14" s="23" t="s">
        <v>39</v>
      </c>
      <c r="B14" s="29"/>
      <c r="C14" s="6">
        <v>183391</v>
      </c>
      <c r="D14" s="6"/>
      <c r="E14" s="7">
        <v>554</v>
      </c>
      <c r="F14" s="8">
        <v>554</v>
      </c>
      <c r="G14" s="8"/>
      <c r="H14" s="8">
        <v>2125</v>
      </c>
      <c r="I14" s="8">
        <v>724</v>
      </c>
      <c r="J14" s="8">
        <v>2849</v>
      </c>
      <c r="K14" s="8">
        <v>12189</v>
      </c>
      <c r="L14" s="8">
        <v>1828</v>
      </c>
      <c r="M14" s="8">
        <v>-3657</v>
      </c>
      <c r="N14" s="8">
        <v>10360</v>
      </c>
      <c r="O14" s="8"/>
      <c r="P14" s="8"/>
      <c r="Q14" s="8">
        <v>1828</v>
      </c>
      <c r="R14" s="8">
        <v>1828</v>
      </c>
      <c r="S14" s="8">
        <v>52137</v>
      </c>
      <c r="T14" s="8">
        <v>30920</v>
      </c>
      <c r="U14" s="8">
        <v>1828</v>
      </c>
      <c r="V14" s="8">
        <v>84885</v>
      </c>
      <c r="W14" s="8">
        <v>99922</v>
      </c>
      <c r="X14" s="8">
        <v>554</v>
      </c>
      <c r="Y14" s="8">
        <v>99368</v>
      </c>
      <c r="Z14" s="2">
        <v>17936.46</v>
      </c>
      <c r="AA14" s="6">
        <v>554</v>
      </c>
    </row>
    <row r="15" spans="1:27" ht="12.75">
      <c r="A15" s="23" t="s">
        <v>40</v>
      </c>
      <c r="B15" s="29"/>
      <c r="C15" s="6">
        <v>2545775584</v>
      </c>
      <c r="D15" s="6"/>
      <c r="E15" s="7">
        <v>3055455548</v>
      </c>
      <c r="F15" s="8">
        <v>3409146340</v>
      </c>
      <c r="G15" s="8">
        <v>58079278</v>
      </c>
      <c r="H15" s="8">
        <v>334763468</v>
      </c>
      <c r="I15" s="8">
        <v>400353140</v>
      </c>
      <c r="J15" s="8">
        <v>793195886</v>
      </c>
      <c r="K15" s="8">
        <v>340468194</v>
      </c>
      <c r="L15" s="8">
        <v>368837946</v>
      </c>
      <c r="M15" s="8">
        <v>182724239</v>
      </c>
      <c r="N15" s="8">
        <v>892030379</v>
      </c>
      <c r="O15" s="8">
        <v>326415270</v>
      </c>
      <c r="P15" s="8">
        <v>243464668</v>
      </c>
      <c r="Q15" s="8">
        <v>146187064</v>
      </c>
      <c r="R15" s="8">
        <v>716067002</v>
      </c>
      <c r="S15" s="8">
        <v>55530422</v>
      </c>
      <c r="T15" s="8">
        <v>-12481896</v>
      </c>
      <c r="U15" s="8">
        <v>416316784</v>
      </c>
      <c r="V15" s="8">
        <v>459365310</v>
      </c>
      <c r="W15" s="8">
        <v>2860658577</v>
      </c>
      <c r="X15" s="8">
        <v>3409146345</v>
      </c>
      <c r="Y15" s="8">
        <v>-548487768</v>
      </c>
      <c r="Z15" s="2">
        <v>-16.09</v>
      </c>
      <c r="AA15" s="6">
        <v>3409146340</v>
      </c>
    </row>
    <row r="16" spans="1:27" ht="12.75">
      <c r="A16" s="23" t="s">
        <v>41</v>
      </c>
      <c r="B16" s="29"/>
      <c r="C16" s="6">
        <v>432121827</v>
      </c>
      <c r="D16" s="6"/>
      <c r="E16" s="7">
        <v>530897465</v>
      </c>
      <c r="F16" s="8">
        <v>458770172</v>
      </c>
      <c r="G16" s="8">
        <v>36764827</v>
      </c>
      <c r="H16" s="8">
        <v>56351893</v>
      </c>
      <c r="I16" s="8">
        <v>54736982</v>
      </c>
      <c r="J16" s="8">
        <v>147853702</v>
      </c>
      <c r="K16" s="8">
        <v>51353199</v>
      </c>
      <c r="L16" s="8">
        <v>36513768</v>
      </c>
      <c r="M16" s="8">
        <v>29484712</v>
      </c>
      <c r="N16" s="8">
        <v>117351679</v>
      </c>
      <c r="O16" s="8">
        <v>41108709</v>
      </c>
      <c r="P16" s="8">
        <v>38063575</v>
      </c>
      <c r="Q16" s="8">
        <v>-14963633</v>
      </c>
      <c r="R16" s="8">
        <v>64208651</v>
      </c>
      <c r="S16" s="8">
        <v>25477328</v>
      </c>
      <c r="T16" s="8">
        <v>5105808</v>
      </c>
      <c r="U16" s="8">
        <v>94328308</v>
      </c>
      <c r="V16" s="8">
        <v>124911444</v>
      </c>
      <c r="W16" s="8">
        <v>454325476</v>
      </c>
      <c r="X16" s="8">
        <v>458770185</v>
      </c>
      <c r="Y16" s="8">
        <v>-4444709</v>
      </c>
      <c r="Z16" s="2">
        <v>-0.97</v>
      </c>
      <c r="AA16" s="6">
        <v>458770172</v>
      </c>
    </row>
    <row r="17" spans="1:27" ht="12.75">
      <c r="A17" s="23" t="s">
        <v>42</v>
      </c>
      <c r="B17" s="29"/>
      <c r="C17" s="6">
        <v>256696902</v>
      </c>
      <c r="D17" s="6"/>
      <c r="E17" s="7">
        <v>1038963963</v>
      </c>
      <c r="F17" s="8">
        <v>601337500</v>
      </c>
      <c r="G17" s="8">
        <v>15955642</v>
      </c>
      <c r="H17" s="8">
        <v>77317071</v>
      </c>
      <c r="I17" s="8">
        <v>47802684</v>
      </c>
      <c r="J17" s="8">
        <v>141075397</v>
      </c>
      <c r="K17" s="8">
        <v>51234411</v>
      </c>
      <c r="L17" s="8">
        <v>43814404</v>
      </c>
      <c r="M17" s="8">
        <v>54572385</v>
      </c>
      <c r="N17" s="8">
        <v>149621200</v>
      </c>
      <c r="O17" s="8">
        <v>56478820</v>
      </c>
      <c r="P17" s="8">
        <v>48177339</v>
      </c>
      <c r="Q17" s="8">
        <v>30067029</v>
      </c>
      <c r="R17" s="8">
        <v>134723188</v>
      </c>
      <c r="S17" s="8">
        <v>2161569</v>
      </c>
      <c r="T17" s="8">
        <v>20316493</v>
      </c>
      <c r="U17" s="8">
        <v>52144110</v>
      </c>
      <c r="V17" s="8">
        <v>74622172</v>
      </c>
      <c r="W17" s="8">
        <v>500041957</v>
      </c>
      <c r="X17" s="8">
        <v>601337498</v>
      </c>
      <c r="Y17" s="8">
        <v>-101295541</v>
      </c>
      <c r="Z17" s="2">
        <v>-16.85</v>
      </c>
      <c r="AA17" s="6">
        <v>601337500</v>
      </c>
    </row>
    <row r="18" spans="1:27" ht="12.75">
      <c r="A18" s="23" t="s">
        <v>43</v>
      </c>
      <c r="B18" s="29"/>
      <c r="C18" s="6">
        <v>13014836923</v>
      </c>
      <c r="D18" s="6"/>
      <c r="E18" s="7">
        <v>28148654454</v>
      </c>
      <c r="F18" s="8">
        <v>35224982413</v>
      </c>
      <c r="G18" s="8">
        <v>8819362227</v>
      </c>
      <c r="H18" s="8">
        <v>886617757</v>
      </c>
      <c r="I18" s="8">
        <v>749966945</v>
      </c>
      <c r="J18" s="8">
        <v>10455946929</v>
      </c>
      <c r="K18" s="8">
        <v>1140097540</v>
      </c>
      <c r="L18" s="8">
        <v>972860561</v>
      </c>
      <c r="M18" s="8">
        <v>5321755455</v>
      </c>
      <c r="N18" s="8">
        <v>7434713556</v>
      </c>
      <c r="O18" s="8">
        <v>779381737</v>
      </c>
      <c r="P18" s="8">
        <v>741897542</v>
      </c>
      <c r="Q18" s="8">
        <v>6717579935</v>
      </c>
      <c r="R18" s="8">
        <v>8238859214</v>
      </c>
      <c r="S18" s="8">
        <v>2100074638</v>
      </c>
      <c r="T18" s="8">
        <v>1047645006</v>
      </c>
      <c r="U18" s="8">
        <v>1292096090</v>
      </c>
      <c r="V18" s="8">
        <v>4439815734</v>
      </c>
      <c r="W18" s="8">
        <v>30569335433</v>
      </c>
      <c r="X18" s="8">
        <v>35224982420</v>
      </c>
      <c r="Y18" s="8">
        <v>-4655646987</v>
      </c>
      <c r="Z18" s="2">
        <v>-13.22</v>
      </c>
      <c r="AA18" s="6">
        <v>35224982413</v>
      </c>
    </row>
    <row r="19" spans="1:27" ht="12.75">
      <c r="A19" s="23" t="s">
        <v>44</v>
      </c>
      <c r="B19" s="29"/>
      <c r="C19" s="6">
        <v>32584986778</v>
      </c>
      <c r="D19" s="6"/>
      <c r="E19" s="7">
        <v>16302310344</v>
      </c>
      <c r="F19" s="26">
        <v>19141630680</v>
      </c>
      <c r="G19" s="26">
        <v>506988504</v>
      </c>
      <c r="H19" s="26">
        <v>3515559325</v>
      </c>
      <c r="I19" s="26">
        <v>685770703</v>
      </c>
      <c r="J19" s="26">
        <v>4708318532</v>
      </c>
      <c r="K19" s="26">
        <v>590052423</v>
      </c>
      <c r="L19" s="26">
        <v>630340635</v>
      </c>
      <c r="M19" s="26">
        <v>3465484559</v>
      </c>
      <c r="N19" s="26">
        <v>4685877617</v>
      </c>
      <c r="O19" s="26">
        <v>1361049165</v>
      </c>
      <c r="P19" s="26">
        <v>968853012</v>
      </c>
      <c r="Q19" s="26">
        <v>1884006218</v>
      </c>
      <c r="R19" s="26">
        <v>4213908395</v>
      </c>
      <c r="S19" s="26">
        <v>790802194</v>
      </c>
      <c r="T19" s="26">
        <v>354410821</v>
      </c>
      <c r="U19" s="26">
        <v>842585437</v>
      </c>
      <c r="V19" s="26">
        <v>1987798452</v>
      </c>
      <c r="W19" s="26">
        <v>15595902996</v>
      </c>
      <c r="X19" s="26">
        <v>19141630583</v>
      </c>
      <c r="Y19" s="26">
        <v>-3545727587</v>
      </c>
      <c r="Z19" s="27">
        <v>-18.52</v>
      </c>
      <c r="AA19" s="28">
        <v>19141630680</v>
      </c>
    </row>
    <row r="20" spans="1:27" ht="12.75">
      <c r="A20" s="23" t="s">
        <v>45</v>
      </c>
      <c r="B20" s="29"/>
      <c r="C20" s="6">
        <v>377346322</v>
      </c>
      <c r="D20" s="6"/>
      <c r="E20" s="7">
        <v>121513960</v>
      </c>
      <c r="F20" s="8">
        <v>68800643</v>
      </c>
      <c r="G20" s="8">
        <v>5945232</v>
      </c>
      <c r="H20" s="8">
        <v>3270694</v>
      </c>
      <c r="I20" s="30">
        <v>6597994</v>
      </c>
      <c r="J20" s="8">
        <v>15813920</v>
      </c>
      <c r="K20" s="8">
        <v>13152160</v>
      </c>
      <c r="L20" s="8">
        <v>6194525</v>
      </c>
      <c r="M20" s="8">
        <v>18174991</v>
      </c>
      <c r="N20" s="8">
        <v>37521676</v>
      </c>
      <c r="O20" s="8">
        <v>1190033</v>
      </c>
      <c r="P20" s="30">
        <v>-10724095</v>
      </c>
      <c r="Q20" s="8">
        <v>123909218</v>
      </c>
      <c r="R20" s="8">
        <v>114375156</v>
      </c>
      <c r="S20" s="8">
        <v>-48805520</v>
      </c>
      <c r="T20" s="8">
        <v>131565647</v>
      </c>
      <c r="U20" s="8">
        <v>199406429</v>
      </c>
      <c r="V20" s="8">
        <v>282166556</v>
      </c>
      <c r="W20" s="30">
        <v>449877308</v>
      </c>
      <c r="X20" s="8">
        <v>68800638</v>
      </c>
      <c r="Y20" s="8">
        <v>381076670</v>
      </c>
      <c r="Z20" s="2">
        <v>553.89</v>
      </c>
      <c r="AA20" s="6">
        <v>68800643</v>
      </c>
    </row>
    <row r="21" spans="1:27" ht="24.75" customHeight="1">
      <c r="A21" s="31" t="s">
        <v>46</v>
      </c>
      <c r="B21" s="32"/>
      <c r="C21" s="33">
        <f aca="true" t="shared" si="0" ref="C21:Y21">SUM(C5:C20)</f>
        <v>142784244287</v>
      </c>
      <c r="D21" s="33">
        <f t="shared" si="0"/>
        <v>0</v>
      </c>
      <c r="E21" s="34">
        <f t="shared" si="0"/>
        <v>252090514004</v>
      </c>
      <c r="F21" s="35">
        <f t="shared" si="0"/>
        <v>261235353200</v>
      </c>
      <c r="G21" s="35">
        <f t="shared" si="0"/>
        <v>26908027962</v>
      </c>
      <c r="H21" s="35">
        <f t="shared" si="0"/>
        <v>21044566101</v>
      </c>
      <c r="I21" s="35">
        <f t="shared" si="0"/>
        <v>16755307119</v>
      </c>
      <c r="J21" s="35">
        <f t="shared" si="0"/>
        <v>64707901182</v>
      </c>
      <c r="K21" s="35">
        <f t="shared" si="0"/>
        <v>16014240611</v>
      </c>
      <c r="L21" s="35">
        <f t="shared" si="0"/>
        <v>14731064110</v>
      </c>
      <c r="M21" s="35">
        <f t="shared" si="0"/>
        <v>23500879084</v>
      </c>
      <c r="N21" s="35">
        <f t="shared" si="0"/>
        <v>54246183805</v>
      </c>
      <c r="O21" s="35">
        <f t="shared" si="0"/>
        <v>18437487656</v>
      </c>
      <c r="P21" s="35">
        <f t="shared" si="0"/>
        <v>15970899452</v>
      </c>
      <c r="Q21" s="35">
        <f t="shared" si="0"/>
        <v>23582526160</v>
      </c>
      <c r="R21" s="35">
        <f t="shared" si="0"/>
        <v>57990913268</v>
      </c>
      <c r="S21" s="35">
        <f t="shared" si="0"/>
        <v>18007822098</v>
      </c>
      <c r="T21" s="35">
        <f t="shared" si="0"/>
        <v>15109360671</v>
      </c>
      <c r="U21" s="35">
        <f t="shared" si="0"/>
        <v>17842721086</v>
      </c>
      <c r="V21" s="35">
        <f t="shared" si="0"/>
        <v>50959903855</v>
      </c>
      <c r="W21" s="35">
        <f t="shared" si="0"/>
        <v>227904902110</v>
      </c>
      <c r="X21" s="35">
        <f t="shared" si="0"/>
        <v>251580339241</v>
      </c>
      <c r="Y21" s="35">
        <f t="shared" si="0"/>
        <v>-23675437131</v>
      </c>
      <c r="Z21" s="36">
        <f>+IF(X21&lt;&gt;0,+(Y21/X21)*100,0)</f>
        <v>-9.410686543482337</v>
      </c>
      <c r="AA21" s="33">
        <f>SUM(AA5:AA20)</f>
        <v>261235353200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33972006846</v>
      </c>
      <c r="D24" s="6"/>
      <c r="E24" s="7">
        <v>68666213468</v>
      </c>
      <c r="F24" s="8">
        <v>68578781006</v>
      </c>
      <c r="G24" s="8">
        <v>5041220636</v>
      </c>
      <c r="H24" s="8">
        <v>5057770875</v>
      </c>
      <c r="I24" s="8">
        <v>5123128824</v>
      </c>
      <c r="J24" s="8">
        <v>15222120335</v>
      </c>
      <c r="K24" s="8">
        <v>5010690470</v>
      </c>
      <c r="L24" s="8">
        <v>4976500282</v>
      </c>
      <c r="M24" s="8">
        <v>5016695844</v>
      </c>
      <c r="N24" s="8">
        <v>15003886596</v>
      </c>
      <c r="O24" s="8">
        <v>5667781164</v>
      </c>
      <c r="P24" s="8">
        <v>5093656874</v>
      </c>
      <c r="Q24" s="8">
        <v>5551597129</v>
      </c>
      <c r="R24" s="8">
        <v>16313035167</v>
      </c>
      <c r="S24" s="8">
        <v>5361218097</v>
      </c>
      <c r="T24" s="8">
        <v>5568426688</v>
      </c>
      <c r="U24" s="8">
        <v>5208562837</v>
      </c>
      <c r="V24" s="8">
        <v>16138207622</v>
      </c>
      <c r="W24" s="8">
        <v>62677249720</v>
      </c>
      <c r="X24" s="8">
        <v>68578781105</v>
      </c>
      <c r="Y24" s="8">
        <v>-5901531385</v>
      </c>
      <c r="Z24" s="2">
        <v>-8.61</v>
      </c>
      <c r="AA24" s="6">
        <v>68578781006</v>
      </c>
    </row>
    <row r="25" spans="1:27" ht="12.75">
      <c r="A25" s="25" t="s">
        <v>49</v>
      </c>
      <c r="B25" s="24"/>
      <c r="C25" s="6">
        <v>552667352</v>
      </c>
      <c r="D25" s="6"/>
      <c r="E25" s="7">
        <v>995613092</v>
      </c>
      <c r="F25" s="8">
        <v>994673115</v>
      </c>
      <c r="G25" s="8">
        <v>74919355</v>
      </c>
      <c r="H25" s="8">
        <v>70138160</v>
      </c>
      <c r="I25" s="8">
        <v>76309322</v>
      </c>
      <c r="J25" s="8">
        <v>221366837</v>
      </c>
      <c r="K25" s="8">
        <v>70140044</v>
      </c>
      <c r="L25" s="8">
        <v>59711741</v>
      </c>
      <c r="M25" s="8">
        <v>70107382</v>
      </c>
      <c r="N25" s="8">
        <v>199959167</v>
      </c>
      <c r="O25" s="8">
        <v>75664127</v>
      </c>
      <c r="P25" s="8">
        <v>70099293</v>
      </c>
      <c r="Q25" s="8">
        <v>74610706</v>
      </c>
      <c r="R25" s="8">
        <v>220374126</v>
      </c>
      <c r="S25" s="8">
        <v>63352431</v>
      </c>
      <c r="T25" s="8">
        <v>83631587</v>
      </c>
      <c r="U25" s="8">
        <v>66212339</v>
      </c>
      <c r="V25" s="8">
        <v>213196357</v>
      </c>
      <c r="W25" s="8">
        <v>854896487</v>
      </c>
      <c r="X25" s="8">
        <v>994673171</v>
      </c>
      <c r="Y25" s="8">
        <v>-139776684</v>
      </c>
      <c r="Z25" s="2">
        <v>-14.05</v>
      </c>
      <c r="AA25" s="6">
        <v>994673115</v>
      </c>
    </row>
    <row r="26" spans="1:27" ht="12.75">
      <c r="A26" s="25" t="s">
        <v>50</v>
      </c>
      <c r="B26" s="24"/>
      <c r="C26" s="6">
        <v>8493110999</v>
      </c>
      <c r="D26" s="6"/>
      <c r="E26" s="7">
        <v>12692824427</v>
      </c>
      <c r="F26" s="8">
        <v>15578778343</v>
      </c>
      <c r="G26" s="8">
        <v>843861169</v>
      </c>
      <c r="H26" s="8">
        <v>-742964998</v>
      </c>
      <c r="I26" s="8">
        <v>3910098019</v>
      </c>
      <c r="J26" s="8">
        <v>4010994190</v>
      </c>
      <c r="K26" s="8">
        <v>1301916131</v>
      </c>
      <c r="L26" s="8">
        <v>949421485</v>
      </c>
      <c r="M26" s="8">
        <v>1120456254</v>
      </c>
      <c r="N26" s="8">
        <v>3371793870</v>
      </c>
      <c r="O26" s="8">
        <v>1398339832</v>
      </c>
      <c r="P26" s="8">
        <v>2053895427</v>
      </c>
      <c r="Q26" s="8">
        <v>-242242928</v>
      </c>
      <c r="R26" s="8">
        <v>3209992331</v>
      </c>
      <c r="S26" s="8">
        <v>1086259978</v>
      </c>
      <c r="T26" s="8">
        <v>1729497304</v>
      </c>
      <c r="U26" s="8">
        <v>1676794892</v>
      </c>
      <c r="V26" s="8">
        <v>4492552174</v>
      </c>
      <c r="W26" s="8">
        <v>15085332565</v>
      </c>
      <c r="X26" s="8">
        <v>15578778333</v>
      </c>
      <c r="Y26" s="8">
        <v>-493445768</v>
      </c>
      <c r="Z26" s="2">
        <v>-3.17</v>
      </c>
      <c r="AA26" s="6">
        <v>15578778343</v>
      </c>
    </row>
    <row r="27" spans="1:27" ht="12.75">
      <c r="A27" s="25" t="s">
        <v>51</v>
      </c>
      <c r="B27" s="24"/>
      <c r="C27" s="6">
        <v>11035370667</v>
      </c>
      <c r="D27" s="6"/>
      <c r="E27" s="7">
        <v>16325517263</v>
      </c>
      <c r="F27" s="8">
        <v>16328468925</v>
      </c>
      <c r="G27" s="8">
        <v>1166559431</v>
      </c>
      <c r="H27" s="8">
        <v>1139039090</v>
      </c>
      <c r="I27" s="8">
        <v>1405088455</v>
      </c>
      <c r="J27" s="8">
        <v>3710686976</v>
      </c>
      <c r="K27" s="8">
        <v>1184390412</v>
      </c>
      <c r="L27" s="8">
        <v>1142276404</v>
      </c>
      <c r="M27" s="8">
        <v>1265049456</v>
      </c>
      <c r="N27" s="8">
        <v>3591716272</v>
      </c>
      <c r="O27" s="8">
        <v>1185121889</v>
      </c>
      <c r="P27" s="8">
        <v>1291351926</v>
      </c>
      <c r="Q27" s="8">
        <v>1070787971</v>
      </c>
      <c r="R27" s="8">
        <v>3547261786</v>
      </c>
      <c r="S27" s="8">
        <v>1203106828</v>
      </c>
      <c r="T27" s="8">
        <v>1524342083</v>
      </c>
      <c r="U27" s="8">
        <v>1047941796</v>
      </c>
      <c r="V27" s="8">
        <v>3775390707</v>
      </c>
      <c r="W27" s="8">
        <v>14625055741</v>
      </c>
      <c r="X27" s="8">
        <v>16328469660</v>
      </c>
      <c r="Y27" s="8">
        <v>-1703413919</v>
      </c>
      <c r="Z27" s="2">
        <v>-10.43</v>
      </c>
      <c r="AA27" s="6">
        <v>16328468925</v>
      </c>
    </row>
    <row r="28" spans="1:27" ht="12.75">
      <c r="A28" s="25" t="s">
        <v>52</v>
      </c>
      <c r="B28" s="24"/>
      <c r="C28" s="6">
        <v>3341969755</v>
      </c>
      <c r="D28" s="6"/>
      <c r="E28" s="7">
        <v>7631215281</v>
      </c>
      <c r="F28" s="8">
        <v>8617278631</v>
      </c>
      <c r="G28" s="8">
        <v>679906381</v>
      </c>
      <c r="H28" s="8">
        <v>410299772</v>
      </c>
      <c r="I28" s="8">
        <v>613244080</v>
      </c>
      <c r="J28" s="8">
        <v>1703450233</v>
      </c>
      <c r="K28" s="8">
        <v>418440594</v>
      </c>
      <c r="L28" s="8">
        <v>488637247</v>
      </c>
      <c r="M28" s="8">
        <v>443719908</v>
      </c>
      <c r="N28" s="8">
        <v>1350797749</v>
      </c>
      <c r="O28" s="8">
        <v>305220909</v>
      </c>
      <c r="P28" s="8">
        <v>874929341</v>
      </c>
      <c r="Q28" s="8">
        <v>1046339441</v>
      </c>
      <c r="R28" s="8">
        <v>2226489691</v>
      </c>
      <c r="S28" s="8">
        <v>485792186</v>
      </c>
      <c r="T28" s="8">
        <v>679070247</v>
      </c>
      <c r="U28" s="8">
        <v>711555205</v>
      </c>
      <c r="V28" s="8">
        <v>1876417638</v>
      </c>
      <c r="W28" s="8">
        <v>7157155311</v>
      </c>
      <c r="X28" s="8">
        <v>8617278620</v>
      </c>
      <c r="Y28" s="8">
        <v>-1460123309</v>
      </c>
      <c r="Z28" s="2">
        <v>-16.94</v>
      </c>
      <c r="AA28" s="6">
        <v>8617278631</v>
      </c>
    </row>
    <row r="29" spans="1:27" ht="12.75">
      <c r="A29" s="25" t="s">
        <v>53</v>
      </c>
      <c r="B29" s="24"/>
      <c r="C29" s="6">
        <v>36863301237</v>
      </c>
      <c r="D29" s="6"/>
      <c r="E29" s="7">
        <v>77066535218</v>
      </c>
      <c r="F29" s="8">
        <v>74195123860</v>
      </c>
      <c r="G29" s="8">
        <v>6162988998</v>
      </c>
      <c r="H29" s="8">
        <v>8239235981</v>
      </c>
      <c r="I29" s="8">
        <v>7602726954</v>
      </c>
      <c r="J29" s="8">
        <v>22004951933</v>
      </c>
      <c r="K29" s="8">
        <v>5237981831</v>
      </c>
      <c r="L29" s="8">
        <v>4626620244</v>
      </c>
      <c r="M29" s="8">
        <v>5068325103</v>
      </c>
      <c r="N29" s="8">
        <v>14932927178</v>
      </c>
      <c r="O29" s="8">
        <v>5354605202</v>
      </c>
      <c r="P29" s="8">
        <v>5249614917</v>
      </c>
      <c r="Q29" s="8">
        <v>4075233695</v>
      </c>
      <c r="R29" s="8">
        <v>14679453814</v>
      </c>
      <c r="S29" s="8">
        <v>6500959020</v>
      </c>
      <c r="T29" s="8">
        <v>3481882254</v>
      </c>
      <c r="U29" s="8">
        <v>8864635557</v>
      </c>
      <c r="V29" s="8">
        <v>18847476831</v>
      </c>
      <c r="W29" s="8">
        <v>70464809756</v>
      </c>
      <c r="X29" s="8">
        <v>74195123860</v>
      </c>
      <c r="Y29" s="8">
        <v>-3730314104</v>
      </c>
      <c r="Z29" s="2">
        <v>-5.03</v>
      </c>
      <c r="AA29" s="6">
        <v>74195123860</v>
      </c>
    </row>
    <row r="30" spans="1:27" ht="12.75">
      <c r="A30" s="25" t="s">
        <v>54</v>
      </c>
      <c r="B30" s="24"/>
      <c r="C30" s="6">
        <v>4013337742</v>
      </c>
      <c r="D30" s="6"/>
      <c r="E30" s="7">
        <v>8280281825</v>
      </c>
      <c r="F30" s="8">
        <v>6854032134</v>
      </c>
      <c r="G30" s="8">
        <v>296129547</v>
      </c>
      <c r="H30" s="8">
        <v>386230763</v>
      </c>
      <c r="I30" s="8">
        <v>582134552</v>
      </c>
      <c r="J30" s="8">
        <v>1264494862</v>
      </c>
      <c r="K30" s="8">
        <v>592388531</v>
      </c>
      <c r="L30" s="8">
        <v>401759948</v>
      </c>
      <c r="M30" s="8">
        <v>514249685</v>
      </c>
      <c r="N30" s="8">
        <v>1508398164</v>
      </c>
      <c r="O30" s="8">
        <v>456556076</v>
      </c>
      <c r="P30" s="8">
        <v>461118753</v>
      </c>
      <c r="Q30" s="8">
        <v>533794617</v>
      </c>
      <c r="R30" s="8">
        <v>1451469446</v>
      </c>
      <c r="S30" s="8">
        <v>294451707</v>
      </c>
      <c r="T30" s="8">
        <v>381201356</v>
      </c>
      <c r="U30" s="8">
        <v>550288806</v>
      </c>
      <c r="V30" s="8">
        <v>1225941869</v>
      </c>
      <c r="W30" s="8">
        <v>5450304341</v>
      </c>
      <c r="X30" s="8">
        <v>6854031630</v>
      </c>
      <c r="Y30" s="8">
        <v>-1403727289</v>
      </c>
      <c r="Z30" s="2">
        <v>-20.48</v>
      </c>
      <c r="AA30" s="6">
        <v>6854032134</v>
      </c>
    </row>
    <row r="31" spans="1:27" ht="12.75">
      <c r="A31" s="25" t="s">
        <v>55</v>
      </c>
      <c r="B31" s="24"/>
      <c r="C31" s="6">
        <v>14979669749</v>
      </c>
      <c r="D31" s="6"/>
      <c r="E31" s="7">
        <v>27812711562</v>
      </c>
      <c r="F31" s="8">
        <v>30057378871</v>
      </c>
      <c r="G31" s="8">
        <v>935723410</v>
      </c>
      <c r="H31" s="8">
        <v>1572532978</v>
      </c>
      <c r="I31" s="8">
        <v>2015658463</v>
      </c>
      <c r="J31" s="8">
        <v>4523914851</v>
      </c>
      <c r="K31" s="8">
        <v>2291452463</v>
      </c>
      <c r="L31" s="8">
        <v>1832347213</v>
      </c>
      <c r="M31" s="8">
        <v>2719626975</v>
      </c>
      <c r="N31" s="8">
        <v>6843426651</v>
      </c>
      <c r="O31" s="8">
        <v>1961266276</v>
      </c>
      <c r="P31" s="8">
        <v>2165485843</v>
      </c>
      <c r="Q31" s="8">
        <v>2414746491</v>
      </c>
      <c r="R31" s="8">
        <v>6541498610</v>
      </c>
      <c r="S31" s="8">
        <v>1618523611</v>
      </c>
      <c r="T31" s="8">
        <v>1708272099</v>
      </c>
      <c r="U31" s="8">
        <v>3024186058</v>
      </c>
      <c r="V31" s="8">
        <v>6350981768</v>
      </c>
      <c r="W31" s="8">
        <v>24259821880</v>
      </c>
      <c r="X31" s="8">
        <v>30057378831</v>
      </c>
      <c r="Y31" s="8">
        <v>-5797556951</v>
      </c>
      <c r="Z31" s="2">
        <v>-19.29</v>
      </c>
      <c r="AA31" s="6">
        <v>30057378871</v>
      </c>
    </row>
    <row r="32" spans="1:27" ht="12.75">
      <c r="A32" s="25" t="s">
        <v>43</v>
      </c>
      <c r="B32" s="24"/>
      <c r="C32" s="6">
        <v>1612374826</v>
      </c>
      <c r="D32" s="6"/>
      <c r="E32" s="7">
        <v>2210388916</v>
      </c>
      <c r="F32" s="8">
        <v>2438752574</v>
      </c>
      <c r="G32" s="8">
        <v>55787701</v>
      </c>
      <c r="H32" s="8">
        <v>137810633</v>
      </c>
      <c r="I32" s="8">
        <v>183056022</v>
      </c>
      <c r="J32" s="8">
        <v>376654356</v>
      </c>
      <c r="K32" s="8">
        <v>175931754</v>
      </c>
      <c r="L32" s="8">
        <v>107179151</v>
      </c>
      <c r="M32" s="8">
        <v>133060710</v>
      </c>
      <c r="N32" s="8">
        <v>416171615</v>
      </c>
      <c r="O32" s="8">
        <v>183658001</v>
      </c>
      <c r="P32" s="8">
        <v>168615881</v>
      </c>
      <c r="Q32" s="8">
        <v>134947621</v>
      </c>
      <c r="R32" s="8">
        <v>487221503</v>
      </c>
      <c r="S32" s="8">
        <v>152442574</v>
      </c>
      <c r="T32" s="8">
        <v>207201459</v>
      </c>
      <c r="U32" s="8">
        <v>236288526</v>
      </c>
      <c r="V32" s="8">
        <v>595932559</v>
      </c>
      <c r="W32" s="8">
        <v>1875980033</v>
      </c>
      <c r="X32" s="8">
        <v>2438752591</v>
      </c>
      <c r="Y32" s="8">
        <v>-562772558</v>
      </c>
      <c r="Z32" s="2">
        <v>-23.08</v>
      </c>
      <c r="AA32" s="6">
        <v>2438752574</v>
      </c>
    </row>
    <row r="33" spans="1:27" ht="12.75">
      <c r="A33" s="25" t="s">
        <v>56</v>
      </c>
      <c r="B33" s="24"/>
      <c r="C33" s="6">
        <v>6907193799</v>
      </c>
      <c r="D33" s="6"/>
      <c r="E33" s="7">
        <v>15576919186</v>
      </c>
      <c r="F33" s="8">
        <v>22553041068</v>
      </c>
      <c r="G33" s="8">
        <v>495657203</v>
      </c>
      <c r="H33" s="8">
        <v>1643046267</v>
      </c>
      <c r="I33" s="8">
        <v>1472665358</v>
      </c>
      <c r="J33" s="8">
        <v>3611368828</v>
      </c>
      <c r="K33" s="8">
        <v>1640515902</v>
      </c>
      <c r="L33" s="8">
        <v>1324119053</v>
      </c>
      <c r="M33" s="8">
        <v>1456217931</v>
      </c>
      <c r="N33" s="8">
        <v>4420852886</v>
      </c>
      <c r="O33" s="8">
        <v>1509423336</v>
      </c>
      <c r="P33" s="8">
        <v>1574971537</v>
      </c>
      <c r="Q33" s="8">
        <v>1591112120</v>
      </c>
      <c r="R33" s="8">
        <v>4675506993</v>
      </c>
      <c r="S33" s="8">
        <v>1062933170</v>
      </c>
      <c r="T33" s="8">
        <v>1445815036</v>
      </c>
      <c r="U33" s="8">
        <v>2211297857</v>
      </c>
      <c r="V33" s="8">
        <v>4720046063</v>
      </c>
      <c r="W33" s="8">
        <v>17427774770</v>
      </c>
      <c r="X33" s="8">
        <v>22553041622</v>
      </c>
      <c r="Y33" s="8">
        <v>-5125266852</v>
      </c>
      <c r="Z33" s="2">
        <v>-22.73</v>
      </c>
      <c r="AA33" s="6">
        <v>22553041068</v>
      </c>
    </row>
    <row r="34" spans="1:27" ht="12.75">
      <c r="A34" s="23" t="s">
        <v>57</v>
      </c>
      <c r="B34" s="29"/>
      <c r="C34" s="6">
        <v>520629350</v>
      </c>
      <c r="D34" s="6"/>
      <c r="E34" s="7">
        <v>42398311</v>
      </c>
      <c r="F34" s="8">
        <v>41968860</v>
      </c>
      <c r="G34" s="8">
        <v>350114</v>
      </c>
      <c r="H34" s="8">
        <v>16135063</v>
      </c>
      <c r="I34" s="8">
        <v>-13902197</v>
      </c>
      <c r="J34" s="8">
        <v>2582980</v>
      </c>
      <c r="K34" s="8">
        <v>3509060</v>
      </c>
      <c r="L34" s="8">
        <v>884351</v>
      </c>
      <c r="M34" s="8">
        <v>3203688</v>
      </c>
      <c r="N34" s="8">
        <v>7597099</v>
      </c>
      <c r="O34" s="8">
        <v>-29266339</v>
      </c>
      <c r="P34" s="8">
        <v>33910325</v>
      </c>
      <c r="Q34" s="8">
        <v>-27663972</v>
      </c>
      <c r="R34" s="8">
        <v>-23019986</v>
      </c>
      <c r="S34" s="8">
        <v>21355921</v>
      </c>
      <c r="T34" s="8">
        <v>-4269043</v>
      </c>
      <c r="U34" s="8">
        <v>48669526</v>
      </c>
      <c r="V34" s="8">
        <v>65756404</v>
      </c>
      <c r="W34" s="8">
        <v>52916497</v>
      </c>
      <c r="X34" s="8">
        <v>41968866</v>
      </c>
      <c r="Y34" s="8">
        <v>10947631</v>
      </c>
      <c r="Z34" s="2">
        <v>26.09</v>
      </c>
      <c r="AA34" s="6">
        <v>41968860</v>
      </c>
    </row>
    <row r="35" spans="1:27" ht="12.75">
      <c r="A35" s="40" t="s">
        <v>58</v>
      </c>
      <c r="B35" s="32"/>
      <c r="C35" s="33">
        <f aca="true" t="shared" si="1" ref="C35:Y35">SUM(C24:C34)</f>
        <v>122291632322</v>
      </c>
      <c r="D35" s="33">
        <f>SUM(D24:D34)</f>
        <v>0</v>
      </c>
      <c r="E35" s="34">
        <f t="shared" si="1"/>
        <v>237300618549</v>
      </c>
      <c r="F35" s="35">
        <f t="shared" si="1"/>
        <v>246238277387</v>
      </c>
      <c r="G35" s="35">
        <f t="shared" si="1"/>
        <v>15753103945</v>
      </c>
      <c r="H35" s="35">
        <f t="shared" si="1"/>
        <v>17929274584</v>
      </c>
      <c r="I35" s="35">
        <f t="shared" si="1"/>
        <v>22970207852</v>
      </c>
      <c r="J35" s="35">
        <f t="shared" si="1"/>
        <v>56652586381</v>
      </c>
      <c r="K35" s="35">
        <f t="shared" si="1"/>
        <v>17927357192</v>
      </c>
      <c r="L35" s="35">
        <f t="shared" si="1"/>
        <v>15909457119</v>
      </c>
      <c r="M35" s="35">
        <f t="shared" si="1"/>
        <v>17810712936</v>
      </c>
      <c r="N35" s="35">
        <f t="shared" si="1"/>
        <v>51647527247</v>
      </c>
      <c r="O35" s="35">
        <f t="shared" si="1"/>
        <v>18068370473</v>
      </c>
      <c r="P35" s="35">
        <f t="shared" si="1"/>
        <v>19037650117</v>
      </c>
      <c r="Q35" s="35">
        <f t="shared" si="1"/>
        <v>16223262891</v>
      </c>
      <c r="R35" s="35">
        <f t="shared" si="1"/>
        <v>53329283481</v>
      </c>
      <c r="S35" s="35">
        <f t="shared" si="1"/>
        <v>17850395523</v>
      </c>
      <c r="T35" s="35">
        <f t="shared" si="1"/>
        <v>16805071070</v>
      </c>
      <c r="U35" s="35">
        <f t="shared" si="1"/>
        <v>23646433399</v>
      </c>
      <c r="V35" s="35">
        <f t="shared" si="1"/>
        <v>58301899992</v>
      </c>
      <c r="W35" s="35">
        <f t="shared" si="1"/>
        <v>219931297101</v>
      </c>
      <c r="X35" s="35">
        <f t="shared" si="1"/>
        <v>246238278289</v>
      </c>
      <c r="Y35" s="35">
        <f t="shared" si="1"/>
        <v>-26306981188</v>
      </c>
      <c r="Z35" s="36">
        <f>+IF(X35&lt;&gt;0,+(Y35/X35)*100,0)</f>
        <v>-10.683546591860324</v>
      </c>
      <c r="AA35" s="33">
        <f>SUM(AA24:AA34)</f>
        <v>246238277387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20492611965</v>
      </c>
      <c r="D37" s="46">
        <f>+D21-D35</f>
        <v>0</v>
      </c>
      <c r="E37" s="47">
        <f t="shared" si="2"/>
        <v>14789895455</v>
      </c>
      <c r="F37" s="48">
        <f t="shared" si="2"/>
        <v>14997075813</v>
      </c>
      <c r="G37" s="48">
        <f t="shared" si="2"/>
        <v>11154924017</v>
      </c>
      <c r="H37" s="48">
        <f t="shared" si="2"/>
        <v>3115291517</v>
      </c>
      <c r="I37" s="48">
        <f t="shared" si="2"/>
        <v>-6214900733</v>
      </c>
      <c r="J37" s="48">
        <f t="shared" si="2"/>
        <v>8055314801</v>
      </c>
      <c r="K37" s="48">
        <f t="shared" si="2"/>
        <v>-1913116581</v>
      </c>
      <c r="L37" s="48">
        <f t="shared" si="2"/>
        <v>-1178393009</v>
      </c>
      <c r="M37" s="48">
        <f t="shared" si="2"/>
        <v>5690166148</v>
      </c>
      <c r="N37" s="48">
        <f t="shared" si="2"/>
        <v>2598656558</v>
      </c>
      <c r="O37" s="48">
        <f t="shared" si="2"/>
        <v>369117183</v>
      </c>
      <c r="P37" s="48">
        <f t="shared" si="2"/>
        <v>-3066750665</v>
      </c>
      <c r="Q37" s="48">
        <f t="shared" si="2"/>
        <v>7359263269</v>
      </c>
      <c r="R37" s="48">
        <f t="shared" si="2"/>
        <v>4661629787</v>
      </c>
      <c r="S37" s="48">
        <f t="shared" si="2"/>
        <v>157426575</v>
      </c>
      <c r="T37" s="48">
        <f t="shared" si="2"/>
        <v>-1695710399</v>
      </c>
      <c r="U37" s="48">
        <f t="shared" si="2"/>
        <v>-5803712313</v>
      </c>
      <c r="V37" s="48">
        <f t="shared" si="2"/>
        <v>-7341996137</v>
      </c>
      <c r="W37" s="48">
        <f t="shared" si="2"/>
        <v>7973605009</v>
      </c>
      <c r="X37" s="48">
        <f>IF(F21=F35,0,X21-X35)</f>
        <v>5342060952</v>
      </c>
      <c r="Y37" s="48">
        <f t="shared" si="2"/>
        <v>2631544057</v>
      </c>
      <c r="Z37" s="49">
        <f>+IF(X37&lt;&gt;0,+(Y37/X37)*100,0)</f>
        <v>49.26083922750419</v>
      </c>
      <c r="AA37" s="46">
        <f>+AA21-AA35</f>
        <v>14997075813</v>
      </c>
    </row>
    <row r="38" spans="1:27" ht="22.5" customHeight="1">
      <c r="A38" s="50" t="s">
        <v>60</v>
      </c>
      <c r="B38" s="29"/>
      <c r="C38" s="6">
        <v>7603652131</v>
      </c>
      <c r="D38" s="6"/>
      <c r="E38" s="7">
        <v>16398030213</v>
      </c>
      <c r="F38" s="8">
        <v>15067257103</v>
      </c>
      <c r="G38" s="8">
        <v>228022259</v>
      </c>
      <c r="H38" s="8">
        <v>178340845</v>
      </c>
      <c r="I38" s="8">
        <v>292709590</v>
      </c>
      <c r="J38" s="8">
        <v>699072694</v>
      </c>
      <c r="K38" s="8">
        <v>853595813</v>
      </c>
      <c r="L38" s="8">
        <v>727428289</v>
      </c>
      <c r="M38" s="8">
        <v>1193512421</v>
      </c>
      <c r="N38" s="8">
        <v>2774536523</v>
      </c>
      <c r="O38" s="8">
        <v>367581208</v>
      </c>
      <c r="P38" s="8">
        <v>698576348</v>
      </c>
      <c r="Q38" s="8">
        <v>846784268</v>
      </c>
      <c r="R38" s="8">
        <v>1912941824</v>
      </c>
      <c r="S38" s="8">
        <v>1278020942</v>
      </c>
      <c r="T38" s="8">
        <v>259865265</v>
      </c>
      <c r="U38" s="8">
        <v>671948034</v>
      </c>
      <c r="V38" s="8">
        <v>2209834241</v>
      </c>
      <c r="W38" s="8">
        <v>7596385282</v>
      </c>
      <c r="X38" s="8">
        <v>15067257099</v>
      </c>
      <c r="Y38" s="8">
        <v>-7470871817</v>
      </c>
      <c r="Z38" s="2">
        <v>-49.58</v>
      </c>
      <c r="AA38" s="6">
        <v>15067257103</v>
      </c>
    </row>
    <row r="39" spans="1:27" ht="57" customHeight="1">
      <c r="A39" s="50" t="s">
        <v>61</v>
      </c>
      <c r="B39" s="29"/>
      <c r="C39" s="28">
        <v>1554290872</v>
      </c>
      <c r="D39" s="28"/>
      <c r="E39" s="7">
        <v>1436499235</v>
      </c>
      <c r="F39" s="26">
        <v>945379629</v>
      </c>
      <c r="G39" s="26">
        <v>82814054</v>
      </c>
      <c r="H39" s="26">
        <v>138372413</v>
      </c>
      <c r="I39" s="26">
        <v>129928905</v>
      </c>
      <c r="J39" s="26">
        <v>351115372</v>
      </c>
      <c r="K39" s="26">
        <v>153264972</v>
      </c>
      <c r="L39" s="26">
        <v>37924828</v>
      </c>
      <c r="M39" s="26">
        <v>78900903</v>
      </c>
      <c r="N39" s="26">
        <v>270090703</v>
      </c>
      <c r="O39" s="26">
        <v>98057488</v>
      </c>
      <c r="P39" s="26">
        <v>113525164</v>
      </c>
      <c r="Q39" s="26">
        <v>55696524</v>
      </c>
      <c r="R39" s="26">
        <v>267279176</v>
      </c>
      <c r="S39" s="26">
        <v>117310405</v>
      </c>
      <c r="T39" s="26">
        <v>91477931</v>
      </c>
      <c r="U39" s="26">
        <v>184151394</v>
      </c>
      <c r="V39" s="26">
        <v>392939730</v>
      </c>
      <c r="W39" s="26">
        <v>1281424981</v>
      </c>
      <c r="X39" s="26">
        <v>945379624</v>
      </c>
      <c r="Y39" s="26">
        <v>336045357</v>
      </c>
      <c r="Z39" s="27">
        <v>35.55</v>
      </c>
      <c r="AA39" s="28">
        <v>945379629</v>
      </c>
    </row>
    <row r="40" spans="1:27" ht="12.75">
      <c r="A40" s="23" t="s">
        <v>62</v>
      </c>
      <c r="B40" s="29"/>
      <c r="C40" s="51">
        <v>297196457</v>
      </c>
      <c r="D40" s="51"/>
      <c r="E40" s="7"/>
      <c r="F40" s="8"/>
      <c r="G40" s="52"/>
      <c r="H40" s="52"/>
      <c r="I40" s="52"/>
      <c r="J40" s="8"/>
      <c r="K40" s="52">
        <v>958900</v>
      </c>
      <c r="L40" s="52"/>
      <c r="M40" s="8"/>
      <c r="N40" s="52">
        <v>958900</v>
      </c>
      <c r="O40" s="52"/>
      <c r="P40" s="52"/>
      <c r="Q40" s="8">
        <v>-958900</v>
      </c>
      <c r="R40" s="52">
        <v>-958900</v>
      </c>
      <c r="S40" s="52"/>
      <c r="T40" s="8"/>
      <c r="U40" s="52">
        <v>15055252</v>
      </c>
      <c r="V40" s="52">
        <v>15055252</v>
      </c>
      <c r="W40" s="52">
        <v>15055252</v>
      </c>
      <c r="X40" s="8"/>
      <c r="Y40" s="52">
        <v>15055252</v>
      </c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29947751425</v>
      </c>
      <c r="D41" s="56">
        <f>SUM(D37:D40)</f>
        <v>0</v>
      </c>
      <c r="E41" s="57">
        <f t="shared" si="3"/>
        <v>32624424903</v>
      </c>
      <c r="F41" s="58">
        <f t="shared" si="3"/>
        <v>31009712545</v>
      </c>
      <c r="G41" s="58">
        <f t="shared" si="3"/>
        <v>11465760330</v>
      </c>
      <c r="H41" s="58">
        <f t="shared" si="3"/>
        <v>3432004775</v>
      </c>
      <c r="I41" s="58">
        <f t="shared" si="3"/>
        <v>-5792262238</v>
      </c>
      <c r="J41" s="58">
        <f t="shared" si="3"/>
        <v>9105502867</v>
      </c>
      <c r="K41" s="58">
        <f t="shared" si="3"/>
        <v>-905296896</v>
      </c>
      <c r="L41" s="58">
        <f t="shared" si="3"/>
        <v>-413039892</v>
      </c>
      <c r="M41" s="58">
        <f t="shared" si="3"/>
        <v>6962579472</v>
      </c>
      <c r="N41" s="58">
        <f t="shared" si="3"/>
        <v>5644242684</v>
      </c>
      <c r="O41" s="58">
        <f t="shared" si="3"/>
        <v>834755879</v>
      </c>
      <c r="P41" s="58">
        <f t="shared" si="3"/>
        <v>-2254649153</v>
      </c>
      <c r="Q41" s="58">
        <f t="shared" si="3"/>
        <v>8260785161</v>
      </c>
      <c r="R41" s="58">
        <f t="shared" si="3"/>
        <v>6840891887</v>
      </c>
      <c r="S41" s="58">
        <f t="shared" si="3"/>
        <v>1552757922</v>
      </c>
      <c r="T41" s="58">
        <f t="shared" si="3"/>
        <v>-1344367203</v>
      </c>
      <c r="U41" s="58">
        <f t="shared" si="3"/>
        <v>-4932557633</v>
      </c>
      <c r="V41" s="58">
        <f t="shared" si="3"/>
        <v>-4724166914</v>
      </c>
      <c r="W41" s="58">
        <f t="shared" si="3"/>
        <v>16866470524</v>
      </c>
      <c r="X41" s="58">
        <f t="shared" si="3"/>
        <v>21354697675</v>
      </c>
      <c r="Y41" s="58">
        <f t="shared" si="3"/>
        <v>-4488227151</v>
      </c>
      <c r="Z41" s="59">
        <f>+IF(X41&lt;&gt;0,+(Y41/X41)*100,0)</f>
        <v>-21.017516704319252</v>
      </c>
      <c r="AA41" s="56">
        <f>SUM(AA37:AA40)</f>
        <v>31009712545</v>
      </c>
    </row>
    <row r="42" spans="1:27" ht="12.75">
      <c r="A42" s="23" t="s">
        <v>64</v>
      </c>
      <c r="B42" s="29"/>
      <c r="C42" s="51">
        <v>14338085</v>
      </c>
      <c r="D42" s="51"/>
      <c r="E42" s="60">
        <v>36196050</v>
      </c>
      <c r="F42" s="61">
        <v>-3567142</v>
      </c>
      <c r="G42" s="61">
        <v>4816954</v>
      </c>
      <c r="H42" s="61">
        <v>14578038</v>
      </c>
      <c r="I42" s="61">
        <v>-4530681</v>
      </c>
      <c r="J42" s="61">
        <v>14864311</v>
      </c>
      <c r="K42" s="61">
        <v>7604660</v>
      </c>
      <c r="L42" s="61">
        <v>6102974</v>
      </c>
      <c r="M42" s="61">
        <v>2917612</v>
      </c>
      <c r="N42" s="61">
        <v>16625246</v>
      </c>
      <c r="O42" s="61"/>
      <c r="P42" s="61"/>
      <c r="Q42" s="61">
        <v>362738</v>
      </c>
      <c r="R42" s="61">
        <v>362738</v>
      </c>
      <c r="S42" s="61">
        <v>-3866228</v>
      </c>
      <c r="T42" s="61">
        <v>-3958690</v>
      </c>
      <c r="U42" s="61">
        <v>4589916</v>
      </c>
      <c r="V42" s="61">
        <v>-3235002</v>
      </c>
      <c r="W42" s="61">
        <v>28617293</v>
      </c>
      <c r="X42" s="61">
        <v>-3567145</v>
      </c>
      <c r="Y42" s="61">
        <v>32184438</v>
      </c>
      <c r="Z42" s="62">
        <v>-902.25</v>
      </c>
      <c r="AA42" s="51">
        <v>-3567142</v>
      </c>
    </row>
    <row r="43" spans="1:27" ht="12.75">
      <c r="A43" s="63" t="s">
        <v>65</v>
      </c>
      <c r="B43" s="29"/>
      <c r="C43" s="64">
        <f aca="true" t="shared" si="4" ref="C43:Y43">+C41-C42</f>
        <v>29933413340</v>
      </c>
      <c r="D43" s="64">
        <f>+D41-D42</f>
        <v>0</v>
      </c>
      <c r="E43" s="65">
        <f t="shared" si="4"/>
        <v>32588228853</v>
      </c>
      <c r="F43" s="66">
        <f t="shared" si="4"/>
        <v>31013279687</v>
      </c>
      <c r="G43" s="66">
        <f t="shared" si="4"/>
        <v>11460943376</v>
      </c>
      <c r="H43" s="66">
        <f t="shared" si="4"/>
        <v>3417426737</v>
      </c>
      <c r="I43" s="66">
        <f t="shared" si="4"/>
        <v>-5787731557</v>
      </c>
      <c r="J43" s="66">
        <f t="shared" si="4"/>
        <v>9090638556</v>
      </c>
      <c r="K43" s="66">
        <f t="shared" si="4"/>
        <v>-912901556</v>
      </c>
      <c r="L43" s="66">
        <f t="shared" si="4"/>
        <v>-419142866</v>
      </c>
      <c r="M43" s="66">
        <f t="shared" si="4"/>
        <v>6959661860</v>
      </c>
      <c r="N43" s="66">
        <f t="shared" si="4"/>
        <v>5627617438</v>
      </c>
      <c r="O43" s="66">
        <f t="shared" si="4"/>
        <v>834755879</v>
      </c>
      <c r="P43" s="66">
        <f t="shared" si="4"/>
        <v>-2254649153</v>
      </c>
      <c r="Q43" s="66">
        <f t="shared" si="4"/>
        <v>8260422423</v>
      </c>
      <c r="R43" s="66">
        <f t="shared" si="4"/>
        <v>6840529149</v>
      </c>
      <c r="S43" s="66">
        <f t="shared" si="4"/>
        <v>1556624150</v>
      </c>
      <c r="T43" s="66">
        <f t="shared" si="4"/>
        <v>-1340408513</v>
      </c>
      <c r="U43" s="66">
        <f t="shared" si="4"/>
        <v>-4937147549</v>
      </c>
      <c r="V43" s="66">
        <f t="shared" si="4"/>
        <v>-4720931912</v>
      </c>
      <c r="W43" s="66">
        <f t="shared" si="4"/>
        <v>16837853231</v>
      </c>
      <c r="X43" s="66">
        <f t="shared" si="4"/>
        <v>21358264820</v>
      </c>
      <c r="Y43" s="66">
        <f t="shared" si="4"/>
        <v>-4520411589</v>
      </c>
      <c r="Z43" s="67">
        <f>+IF(X43&lt;&gt;0,+(Y43/X43)*100,0)</f>
        <v>-21.164694918320617</v>
      </c>
      <c r="AA43" s="64">
        <f>+AA41-AA42</f>
        <v>31013279687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29933413340</v>
      </c>
      <c r="D45" s="56">
        <f>SUM(D43:D44)</f>
        <v>0</v>
      </c>
      <c r="E45" s="57">
        <f t="shared" si="5"/>
        <v>32588228853</v>
      </c>
      <c r="F45" s="58">
        <f t="shared" si="5"/>
        <v>31013279687</v>
      </c>
      <c r="G45" s="58">
        <f t="shared" si="5"/>
        <v>11460943376</v>
      </c>
      <c r="H45" s="58">
        <f t="shared" si="5"/>
        <v>3417426737</v>
      </c>
      <c r="I45" s="58">
        <f t="shared" si="5"/>
        <v>-5787731557</v>
      </c>
      <c r="J45" s="58">
        <f t="shared" si="5"/>
        <v>9090638556</v>
      </c>
      <c r="K45" s="58">
        <f t="shared" si="5"/>
        <v>-912901556</v>
      </c>
      <c r="L45" s="58">
        <f t="shared" si="5"/>
        <v>-419142866</v>
      </c>
      <c r="M45" s="58">
        <f t="shared" si="5"/>
        <v>6959661860</v>
      </c>
      <c r="N45" s="58">
        <f t="shared" si="5"/>
        <v>5627617438</v>
      </c>
      <c r="O45" s="58">
        <f t="shared" si="5"/>
        <v>834755879</v>
      </c>
      <c r="P45" s="58">
        <f t="shared" si="5"/>
        <v>-2254649153</v>
      </c>
      <c r="Q45" s="58">
        <f t="shared" si="5"/>
        <v>8260422423</v>
      </c>
      <c r="R45" s="58">
        <f t="shared" si="5"/>
        <v>6840529149</v>
      </c>
      <c r="S45" s="58">
        <f t="shared" si="5"/>
        <v>1556624150</v>
      </c>
      <c r="T45" s="58">
        <f t="shared" si="5"/>
        <v>-1340408513</v>
      </c>
      <c r="U45" s="58">
        <f t="shared" si="5"/>
        <v>-4937147549</v>
      </c>
      <c r="V45" s="58">
        <f t="shared" si="5"/>
        <v>-4720931912</v>
      </c>
      <c r="W45" s="58">
        <f t="shared" si="5"/>
        <v>16837853231</v>
      </c>
      <c r="X45" s="58">
        <f t="shared" si="5"/>
        <v>21358264820</v>
      </c>
      <c r="Y45" s="58">
        <f t="shared" si="5"/>
        <v>-4520411589</v>
      </c>
      <c r="Z45" s="59">
        <f>+IF(X45&lt;&gt;0,+(Y45/X45)*100,0)</f>
        <v>-21.164694918320617</v>
      </c>
      <c r="AA45" s="56">
        <f>SUM(AA43:AA44)</f>
        <v>31013279687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29933413340</v>
      </c>
      <c r="D47" s="71">
        <f>SUM(D45:D46)</f>
        <v>0</v>
      </c>
      <c r="E47" s="72">
        <f t="shared" si="6"/>
        <v>32588228853</v>
      </c>
      <c r="F47" s="73">
        <f t="shared" si="6"/>
        <v>31013279687</v>
      </c>
      <c r="G47" s="73">
        <f t="shared" si="6"/>
        <v>11460943376</v>
      </c>
      <c r="H47" s="74">
        <f t="shared" si="6"/>
        <v>3417426737</v>
      </c>
      <c r="I47" s="74">
        <f t="shared" si="6"/>
        <v>-5787731557</v>
      </c>
      <c r="J47" s="74">
        <f t="shared" si="6"/>
        <v>9090638556</v>
      </c>
      <c r="K47" s="74">
        <f t="shared" si="6"/>
        <v>-912901556</v>
      </c>
      <c r="L47" s="74">
        <f t="shared" si="6"/>
        <v>-419142866</v>
      </c>
      <c r="M47" s="73">
        <f t="shared" si="6"/>
        <v>6959661860</v>
      </c>
      <c r="N47" s="73">
        <f t="shared" si="6"/>
        <v>5627617438</v>
      </c>
      <c r="O47" s="74">
        <f t="shared" si="6"/>
        <v>834755879</v>
      </c>
      <c r="P47" s="74">
        <f t="shared" si="6"/>
        <v>-2254649153</v>
      </c>
      <c r="Q47" s="74">
        <f t="shared" si="6"/>
        <v>8260422423</v>
      </c>
      <c r="R47" s="74">
        <f t="shared" si="6"/>
        <v>6840529149</v>
      </c>
      <c r="S47" s="74">
        <f t="shared" si="6"/>
        <v>1556624150</v>
      </c>
      <c r="T47" s="73">
        <f t="shared" si="6"/>
        <v>-1340408513</v>
      </c>
      <c r="U47" s="73">
        <f t="shared" si="6"/>
        <v>-4937147549</v>
      </c>
      <c r="V47" s="74">
        <f t="shared" si="6"/>
        <v>-4720931912</v>
      </c>
      <c r="W47" s="74">
        <f t="shared" si="6"/>
        <v>16837853231</v>
      </c>
      <c r="X47" s="74">
        <f t="shared" si="6"/>
        <v>21358264820</v>
      </c>
      <c r="Y47" s="74">
        <f t="shared" si="6"/>
        <v>-4520411589</v>
      </c>
      <c r="Z47" s="75">
        <f>+IF(X47&lt;&gt;0,+(Y47/X47)*100,0)</f>
        <v>-21.164694918320617</v>
      </c>
      <c r="AA47" s="76">
        <f>SUM(AA45:AA46)</f>
        <v>31013279687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78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1295502965</v>
      </c>
      <c r="D5" s="6"/>
      <c r="E5" s="7">
        <v>1552050927</v>
      </c>
      <c r="F5" s="8">
        <v>1552050927</v>
      </c>
      <c r="G5" s="8">
        <v>231657499</v>
      </c>
      <c r="H5" s="8">
        <v>115322517</v>
      </c>
      <c r="I5" s="8">
        <v>111950890</v>
      </c>
      <c r="J5" s="8">
        <v>458930906</v>
      </c>
      <c r="K5" s="8">
        <v>93506292</v>
      </c>
      <c r="L5" s="8">
        <v>113680101</v>
      </c>
      <c r="M5" s="8">
        <v>111760689</v>
      </c>
      <c r="N5" s="8">
        <v>318947082</v>
      </c>
      <c r="O5" s="8">
        <v>110460728</v>
      </c>
      <c r="P5" s="8">
        <v>113149845</v>
      </c>
      <c r="Q5" s="8">
        <v>110648441</v>
      </c>
      <c r="R5" s="8">
        <v>334259014</v>
      </c>
      <c r="S5" s="8">
        <v>110689830</v>
      </c>
      <c r="T5" s="8">
        <v>108384481</v>
      </c>
      <c r="U5" s="8">
        <v>250927907</v>
      </c>
      <c r="V5" s="8">
        <v>470002218</v>
      </c>
      <c r="W5" s="8">
        <v>1582139220</v>
      </c>
      <c r="X5" s="8">
        <v>1552050927</v>
      </c>
      <c r="Y5" s="8">
        <v>30088293</v>
      </c>
      <c r="Z5" s="2">
        <v>1.94</v>
      </c>
      <c r="AA5" s="6">
        <v>1552050927</v>
      </c>
    </row>
    <row r="6" spans="1:27" ht="12.75">
      <c r="A6" s="23" t="s">
        <v>32</v>
      </c>
      <c r="B6" s="24"/>
      <c r="C6" s="6">
        <v>1783481082</v>
      </c>
      <c r="D6" s="6"/>
      <c r="E6" s="7">
        <v>2161342096</v>
      </c>
      <c r="F6" s="8">
        <v>2110128954</v>
      </c>
      <c r="G6" s="8">
        <v>163166701</v>
      </c>
      <c r="H6" s="8">
        <v>162982831</v>
      </c>
      <c r="I6" s="8">
        <v>174329687</v>
      </c>
      <c r="J6" s="8">
        <v>500479219</v>
      </c>
      <c r="K6" s="8">
        <v>160743811</v>
      </c>
      <c r="L6" s="8">
        <v>138898796</v>
      </c>
      <c r="M6" s="8">
        <v>163118193</v>
      </c>
      <c r="N6" s="8">
        <v>462760800</v>
      </c>
      <c r="O6" s="8">
        <v>140046510</v>
      </c>
      <c r="P6" s="8">
        <v>161784113</v>
      </c>
      <c r="Q6" s="8">
        <v>48568199</v>
      </c>
      <c r="R6" s="8">
        <v>350398822</v>
      </c>
      <c r="S6" s="8">
        <v>154132093</v>
      </c>
      <c r="T6" s="8">
        <v>111975634</v>
      </c>
      <c r="U6" s="8">
        <v>265379848</v>
      </c>
      <c r="V6" s="8">
        <v>531487575</v>
      </c>
      <c r="W6" s="8">
        <v>1845126416</v>
      </c>
      <c r="X6" s="8">
        <v>2110128954</v>
      </c>
      <c r="Y6" s="8">
        <v>-265002538</v>
      </c>
      <c r="Z6" s="2">
        <v>-12.56</v>
      </c>
      <c r="AA6" s="6">
        <v>2110128954</v>
      </c>
    </row>
    <row r="7" spans="1:27" ht="12.75">
      <c r="A7" s="25" t="s">
        <v>33</v>
      </c>
      <c r="B7" s="24"/>
      <c r="C7" s="6">
        <v>503580318</v>
      </c>
      <c r="D7" s="6"/>
      <c r="E7" s="7">
        <v>583148545</v>
      </c>
      <c r="F7" s="8">
        <v>583148545</v>
      </c>
      <c r="G7" s="8">
        <v>36273920</v>
      </c>
      <c r="H7" s="8">
        <v>34342692</v>
      </c>
      <c r="I7" s="8">
        <v>58053054</v>
      </c>
      <c r="J7" s="8">
        <v>128669666</v>
      </c>
      <c r="K7" s="8">
        <v>31494423</v>
      </c>
      <c r="L7" s="8">
        <v>45509759</v>
      </c>
      <c r="M7" s="8">
        <v>57569827</v>
      </c>
      <c r="N7" s="8">
        <v>134574009</v>
      </c>
      <c r="O7" s="8">
        <v>46708905</v>
      </c>
      <c r="P7" s="8">
        <v>106242454</v>
      </c>
      <c r="Q7" s="8">
        <v>36890536</v>
      </c>
      <c r="R7" s="8">
        <v>189841895</v>
      </c>
      <c r="S7" s="8">
        <v>90964111</v>
      </c>
      <c r="T7" s="8">
        <v>35990307</v>
      </c>
      <c r="U7" s="8">
        <v>145144332</v>
      </c>
      <c r="V7" s="8">
        <v>272098750</v>
      </c>
      <c r="W7" s="8">
        <v>725184320</v>
      </c>
      <c r="X7" s="8">
        <v>583148545</v>
      </c>
      <c r="Y7" s="8">
        <v>142035775</v>
      </c>
      <c r="Z7" s="2">
        <v>24.36</v>
      </c>
      <c r="AA7" s="6">
        <v>583148545</v>
      </c>
    </row>
    <row r="8" spans="1:27" ht="12.75">
      <c r="A8" s="25" t="s">
        <v>34</v>
      </c>
      <c r="B8" s="24"/>
      <c r="C8" s="6">
        <v>328922573</v>
      </c>
      <c r="D8" s="6"/>
      <c r="E8" s="7">
        <v>363587047</v>
      </c>
      <c r="F8" s="8">
        <v>363587047</v>
      </c>
      <c r="G8" s="8">
        <v>36550159</v>
      </c>
      <c r="H8" s="8">
        <v>32548869</v>
      </c>
      <c r="I8" s="8">
        <v>30360627</v>
      </c>
      <c r="J8" s="8">
        <v>99459655</v>
      </c>
      <c r="K8" s="8">
        <v>29167976</v>
      </c>
      <c r="L8" s="8">
        <v>29330880</v>
      </c>
      <c r="M8" s="8">
        <v>30987233</v>
      </c>
      <c r="N8" s="8">
        <v>89486089</v>
      </c>
      <c r="O8" s="8">
        <v>28786156</v>
      </c>
      <c r="P8" s="8">
        <v>30001565</v>
      </c>
      <c r="Q8" s="8">
        <v>29313398</v>
      </c>
      <c r="R8" s="8">
        <v>88101119</v>
      </c>
      <c r="S8" s="8">
        <v>28714803</v>
      </c>
      <c r="T8" s="8">
        <v>30262117</v>
      </c>
      <c r="U8" s="8">
        <v>70804447</v>
      </c>
      <c r="V8" s="8">
        <v>129781367</v>
      </c>
      <c r="W8" s="8">
        <v>406828230</v>
      </c>
      <c r="X8" s="8">
        <v>363587047</v>
      </c>
      <c r="Y8" s="8">
        <v>43241183</v>
      </c>
      <c r="Z8" s="2">
        <v>11.89</v>
      </c>
      <c r="AA8" s="6">
        <v>363587047</v>
      </c>
    </row>
    <row r="9" spans="1:27" ht="12.75">
      <c r="A9" s="25" t="s">
        <v>35</v>
      </c>
      <c r="B9" s="24"/>
      <c r="C9" s="6">
        <v>251916126</v>
      </c>
      <c r="D9" s="6"/>
      <c r="E9" s="7">
        <v>310977934</v>
      </c>
      <c r="F9" s="8">
        <v>310977934</v>
      </c>
      <c r="G9" s="8">
        <v>22883347</v>
      </c>
      <c r="H9" s="8">
        <v>22689773</v>
      </c>
      <c r="I9" s="8">
        <v>22635657</v>
      </c>
      <c r="J9" s="8">
        <v>68208777</v>
      </c>
      <c r="K9" s="8">
        <v>22636768</v>
      </c>
      <c r="L9" s="8">
        <v>22735888</v>
      </c>
      <c r="M9" s="8">
        <v>22792733</v>
      </c>
      <c r="N9" s="8">
        <v>68165389</v>
      </c>
      <c r="O9" s="8">
        <v>22744490</v>
      </c>
      <c r="P9" s="8">
        <v>22781309</v>
      </c>
      <c r="Q9" s="8">
        <v>22547716</v>
      </c>
      <c r="R9" s="8">
        <v>68073515</v>
      </c>
      <c r="S9" s="8">
        <v>22741836</v>
      </c>
      <c r="T9" s="8">
        <v>22902187</v>
      </c>
      <c r="U9" s="8">
        <v>51669876</v>
      </c>
      <c r="V9" s="8">
        <v>97313899</v>
      </c>
      <c r="W9" s="8">
        <v>301761580</v>
      </c>
      <c r="X9" s="8">
        <v>310977934</v>
      </c>
      <c r="Y9" s="8">
        <v>-9216354</v>
      </c>
      <c r="Z9" s="2">
        <v>-2.96</v>
      </c>
      <c r="AA9" s="6">
        <v>310977934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22504973</v>
      </c>
      <c r="D11" s="6"/>
      <c r="E11" s="7">
        <v>19213628</v>
      </c>
      <c r="F11" s="8">
        <v>19213628</v>
      </c>
      <c r="G11" s="8">
        <v>1425935</v>
      </c>
      <c r="H11" s="8">
        <v>1595805</v>
      </c>
      <c r="I11" s="8">
        <v>1463005</v>
      </c>
      <c r="J11" s="8">
        <v>4484745</v>
      </c>
      <c r="K11" s="8">
        <v>1645747</v>
      </c>
      <c r="L11" s="8">
        <v>1632076</v>
      </c>
      <c r="M11" s="8">
        <v>1505621</v>
      </c>
      <c r="N11" s="8">
        <v>4783444</v>
      </c>
      <c r="O11" s="8">
        <v>1890999</v>
      </c>
      <c r="P11" s="8">
        <v>2523830</v>
      </c>
      <c r="Q11" s="8">
        <v>1654742</v>
      </c>
      <c r="R11" s="8">
        <v>6069571</v>
      </c>
      <c r="S11" s="8">
        <v>1177634</v>
      </c>
      <c r="T11" s="8">
        <v>1217558</v>
      </c>
      <c r="U11" s="8">
        <v>2468754</v>
      </c>
      <c r="V11" s="8">
        <v>4863946</v>
      </c>
      <c r="W11" s="8">
        <v>20201706</v>
      </c>
      <c r="X11" s="8">
        <v>19213628</v>
      </c>
      <c r="Y11" s="8">
        <v>988078</v>
      </c>
      <c r="Z11" s="2">
        <v>5.14</v>
      </c>
      <c r="AA11" s="6">
        <v>19213628</v>
      </c>
    </row>
    <row r="12" spans="1:27" ht="12.75">
      <c r="A12" s="25" t="s">
        <v>37</v>
      </c>
      <c r="B12" s="29"/>
      <c r="C12" s="6">
        <v>98690424</v>
      </c>
      <c r="D12" s="6"/>
      <c r="E12" s="7">
        <v>110024611</v>
      </c>
      <c r="F12" s="8">
        <v>89553754</v>
      </c>
      <c r="G12" s="8">
        <v>1518783</v>
      </c>
      <c r="H12" s="8">
        <v>8725148</v>
      </c>
      <c r="I12" s="8">
        <v>7512847</v>
      </c>
      <c r="J12" s="8">
        <v>17756778</v>
      </c>
      <c r="K12" s="8">
        <v>6581355</v>
      </c>
      <c r="L12" s="8">
        <v>4914229</v>
      </c>
      <c r="M12" s="8">
        <v>3868802</v>
      </c>
      <c r="N12" s="8">
        <v>15364386</v>
      </c>
      <c r="O12" s="8">
        <v>6686427</v>
      </c>
      <c r="P12" s="8">
        <v>5622914</v>
      </c>
      <c r="Q12" s="8">
        <v>5224716</v>
      </c>
      <c r="R12" s="8">
        <v>17534057</v>
      </c>
      <c r="S12" s="8">
        <v>3389045</v>
      </c>
      <c r="T12" s="8">
        <v>10619229</v>
      </c>
      <c r="U12" s="8">
        <v>4107314</v>
      </c>
      <c r="V12" s="8">
        <v>18115588</v>
      </c>
      <c r="W12" s="8">
        <v>68770809</v>
      </c>
      <c r="X12" s="8">
        <v>89553754</v>
      </c>
      <c r="Y12" s="8">
        <v>-20782945</v>
      </c>
      <c r="Z12" s="2">
        <v>-23.21</v>
      </c>
      <c r="AA12" s="6">
        <v>89553754</v>
      </c>
    </row>
    <row r="13" spans="1:27" ht="12.75">
      <c r="A13" s="23" t="s">
        <v>38</v>
      </c>
      <c r="B13" s="29"/>
      <c r="C13" s="6">
        <v>67093405</v>
      </c>
      <c r="D13" s="6"/>
      <c r="E13" s="7">
        <v>59464733</v>
      </c>
      <c r="F13" s="8">
        <v>80964733</v>
      </c>
      <c r="G13" s="8">
        <v>6855281</v>
      </c>
      <c r="H13" s="8">
        <v>6792700</v>
      </c>
      <c r="I13" s="8">
        <v>7102050</v>
      </c>
      <c r="J13" s="8">
        <v>20750031</v>
      </c>
      <c r="K13" s="8">
        <v>9612559</v>
      </c>
      <c r="L13" s="8">
        <v>8595847</v>
      </c>
      <c r="M13" s="8">
        <v>9269598</v>
      </c>
      <c r="N13" s="8">
        <v>27478004</v>
      </c>
      <c r="O13" s="8">
        <v>9462423</v>
      </c>
      <c r="P13" s="8">
        <v>9332931</v>
      </c>
      <c r="Q13" s="8">
        <v>9321337</v>
      </c>
      <c r="R13" s="8">
        <v>28116691</v>
      </c>
      <c r="S13" s="8">
        <v>9504245</v>
      </c>
      <c r="T13" s="8">
        <v>8780709</v>
      </c>
      <c r="U13" s="8">
        <v>25116086</v>
      </c>
      <c r="V13" s="8">
        <v>43401040</v>
      </c>
      <c r="W13" s="8">
        <v>119745766</v>
      </c>
      <c r="X13" s="8">
        <v>80964733</v>
      </c>
      <c r="Y13" s="8">
        <v>38781033</v>
      </c>
      <c r="Z13" s="2">
        <v>47.9</v>
      </c>
      <c r="AA13" s="6">
        <v>80964733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24938282</v>
      </c>
      <c r="D15" s="6"/>
      <c r="E15" s="7">
        <v>18134443</v>
      </c>
      <c r="F15" s="8">
        <v>18134443</v>
      </c>
      <c r="G15" s="8">
        <v>186766</v>
      </c>
      <c r="H15" s="8">
        <v>2697803</v>
      </c>
      <c r="I15" s="8">
        <v>1047247</v>
      </c>
      <c r="J15" s="8">
        <v>3931816</v>
      </c>
      <c r="K15" s="8">
        <v>1724051</v>
      </c>
      <c r="L15" s="8">
        <v>913229</v>
      </c>
      <c r="M15" s="8">
        <v>1385026</v>
      </c>
      <c r="N15" s="8">
        <v>4022306</v>
      </c>
      <c r="O15" s="8">
        <v>1043822</v>
      </c>
      <c r="P15" s="8">
        <v>782182</v>
      </c>
      <c r="Q15" s="8">
        <v>1199074</v>
      </c>
      <c r="R15" s="8">
        <v>3025078</v>
      </c>
      <c r="S15" s="8">
        <v>-94</v>
      </c>
      <c r="T15" s="8">
        <v>3973</v>
      </c>
      <c r="U15" s="8">
        <v>851081</v>
      </c>
      <c r="V15" s="8">
        <v>854960</v>
      </c>
      <c r="W15" s="8">
        <v>11834160</v>
      </c>
      <c r="X15" s="8">
        <v>18134443</v>
      </c>
      <c r="Y15" s="8">
        <v>-6300283</v>
      </c>
      <c r="Z15" s="2">
        <v>-34.74</v>
      </c>
      <c r="AA15" s="6">
        <v>18134443</v>
      </c>
    </row>
    <row r="16" spans="1:27" ht="12.75">
      <c r="A16" s="23" t="s">
        <v>41</v>
      </c>
      <c r="B16" s="29"/>
      <c r="C16" s="6">
        <v>15156416</v>
      </c>
      <c r="D16" s="6"/>
      <c r="E16" s="7">
        <v>15955025</v>
      </c>
      <c r="F16" s="8">
        <v>15955025</v>
      </c>
      <c r="G16" s="8">
        <v>337790</v>
      </c>
      <c r="H16" s="8">
        <v>1734060</v>
      </c>
      <c r="I16" s="8">
        <v>829383</v>
      </c>
      <c r="J16" s="8">
        <v>2901233</v>
      </c>
      <c r="K16" s="8">
        <v>1194448</v>
      </c>
      <c r="L16" s="8">
        <v>631076</v>
      </c>
      <c r="M16" s="8">
        <v>1323788</v>
      </c>
      <c r="N16" s="8">
        <v>3149312</v>
      </c>
      <c r="O16" s="8">
        <v>687140</v>
      </c>
      <c r="P16" s="8">
        <v>788574</v>
      </c>
      <c r="Q16" s="8">
        <v>2905662</v>
      </c>
      <c r="R16" s="8">
        <v>4381376</v>
      </c>
      <c r="S16" s="8">
        <v>-50853</v>
      </c>
      <c r="T16" s="8">
        <v>57114</v>
      </c>
      <c r="U16" s="8">
        <v>2094081</v>
      </c>
      <c r="V16" s="8">
        <v>2100342</v>
      </c>
      <c r="W16" s="8">
        <v>12532263</v>
      </c>
      <c r="X16" s="8">
        <v>15955025</v>
      </c>
      <c r="Y16" s="8">
        <v>-3422762</v>
      </c>
      <c r="Z16" s="2">
        <v>-21.45</v>
      </c>
      <c r="AA16" s="6">
        <v>15955025</v>
      </c>
    </row>
    <row r="17" spans="1:27" ht="12.75">
      <c r="A17" s="23" t="s">
        <v>42</v>
      </c>
      <c r="B17" s="29"/>
      <c r="C17" s="6">
        <v>26817734</v>
      </c>
      <c r="D17" s="6"/>
      <c r="E17" s="7">
        <v>34333894</v>
      </c>
      <c r="F17" s="8">
        <v>33838894</v>
      </c>
      <c r="G17" s="8">
        <v>560748</v>
      </c>
      <c r="H17" s="8">
        <v>4734475</v>
      </c>
      <c r="I17" s="8">
        <v>229429</v>
      </c>
      <c r="J17" s="8">
        <v>5524652</v>
      </c>
      <c r="K17" s="8">
        <v>-149985</v>
      </c>
      <c r="L17" s="8">
        <v>-5803422</v>
      </c>
      <c r="M17" s="8">
        <v>7159322</v>
      </c>
      <c r="N17" s="8">
        <v>1205915</v>
      </c>
      <c r="O17" s="8">
        <v>7207159</v>
      </c>
      <c r="P17" s="8">
        <v>3074919</v>
      </c>
      <c r="Q17" s="8">
        <v>943400</v>
      </c>
      <c r="R17" s="8">
        <v>11225478</v>
      </c>
      <c r="S17" s="8">
        <v>-2004209</v>
      </c>
      <c r="T17" s="8">
        <v>1675682</v>
      </c>
      <c r="U17" s="8">
        <v>11832131</v>
      </c>
      <c r="V17" s="8">
        <v>11503604</v>
      </c>
      <c r="W17" s="8">
        <v>29459649</v>
      </c>
      <c r="X17" s="8">
        <v>33838894</v>
      </c>
      <c r="Y17" s="8">
        <v>-4379245</v>
      </c>
      <c r="Z17" s="2">
        <v>-12.94</v>
      </c>
      <c r="AA17" s="6">
        <v>33838894</v>
      </c>
    </row>
    <row r="18" spans="1:27" ht="12.75">
      <c r="A18" s="23" t="s">
        <v>43</v>
      </c>
      <c r="B18" s="29"/>
      <c r="C18" s="6">
        <v>921187160</v>
      </c>
      <c r="D18" s="6"/>
      <c r="E18" s="7">
        <v>1136152437</v>
      </c>
      <c r="F18" s="8">
        <v>1239196995</v>
      </c>
      <c r="G18" s="8">
        <v>353095999</v>
      </c>
      <c r="H18" s="8">
        <v>4328652</v>
      </c>
      <c r="I18" s="8">
        <v>4374728</v>
      </c>
      <c r="J18" s="8">
        <v>361799379</v>
      </c>
      <c r="K18" s="8">
        <v>5800114</v>
      </c>
      <c r="L18" s="8">
        <v>23660812</v>
      </c>
      <c r="M18" s="8">
        <v>325928012</v>
      </c>
      <c r="N18" s="8">
        <v>355388938</v>
      </c>
      <c r="O18" s="8">
        <v>7321485</v>
      </c>
      <c r="P18" s="8">
        <v>26545894</v>
      </c>
      <c r="Q18" s="8">
        <v>247914466</v>
      </c>
      <c r="R18" s="8">
        <v>281781845</v>
      </c>
      <c r="S18" s="8">
        <v>13922967</v>
      </c>
      <c r="T18" s="8">
        <v>4469620</v>
      </c>
      <c r="U18" s="8">
        <v>11214777</v>
      </c>
      <c r="V18" s="8">
        <v>29607364</v>
      </c>
      <c r="W18" s="8">
        <v>1028577526</v>
      </c>
      <c r="X18" s="8">
        <v>1239196995</v>
      </c>
      <c r="Y18" s="8">
        <v>-210619469</v>
      </c>
      <c r="Z18" s="2">
        <v>-17</v>
      </c>
      <c r="AA18" s="6">
        <v>1239196995</v>
      </c>
    </row>
    <row r="19" spans="1:27" ht="12.75">
      <c r="A19" s="23" t="s">
        <v>44</v>
      </c>
      <c r="B19" s="29"/>
      <c r="C19" s="6">
        <v>690402990</v>
      </c>
      <c r="D19" s="6"/>
      <c r="E19" s="7">
        <v>778623144</v>
      </c>
      <c r="F19" s="26">
        <v>729435304</v>
      </c>
      <c r="G19" s="26">
        <v>29857040</v>
      </c>
      <c r="H19" s="26">
        <v>191661625</v>
      </c>
      <c r="I19" s="26">
        <v>10031790</v>
      </c>
      <c r="J19" s="26">
        <v>231550455</v>
      </c>
      <c r="K19" s="26">
        <v>12200921</v>
      </c>
      <c r="L19" s="26">
        <v>11403828</v>
      </c>
      <c r="M19" s="26">
        <v>193506166</v>
      </c>
      <c r="N19" s="26">
        <v>217110915</v>
      </c>
      <c r="O19" s="26">
        <v>30548760</v>
      </c>
      <c r="P19" s="26">
        <v>10758971</v>
      </c>
      <c r="Q19" s="26">
        <v>193111604</v>
      </c>
      <c r="R19" s="26">
        <v>234419335</v>
      </c>
      <c r="S19" s="26">
        <v>8380003</v>
      </c>
      <c r="T19" s="26">
        <v>9567288</v>
      </c>
      <c r="U19" s="26">
        <v>18888282</v>
      </c>
      <c r="V19" s="26">
        <v>36835573</v>
      </c>
      <c r="W19" s="26">
        <v>719916278</v>
      </c>
      <c r="X19" s="26">
        <v>729435304</v>
      </c>
      <c r="Y19" s="26">
        <v>-9519026</v>
      </c>
      <c r="Z19" s="27">
        <v>-1.3</v>
      </c>
      <c r="AA19" s="28">
        <v>729435304</v>
      </c>
    </row>
    <row r="20" spans="1:27" ht="12.75">
      <c r="A20" s="23" t="s">
        <v>45</v>
      </c>
      <c r="B20" s="29"/>
      <c r="C20" s="6">
        <v>10517874</v>
      </c>
      <c r="D20" s="6"/>
      <c r="E20" s="7"/>
      <c r="F20" s="8"/>
      <c r="G20" s="8"/>
      <c r="H20" s="8">
        <v>3098720</v>
      </c>
      <c r="I20" s="30">
        <v>1933575</v>
      </c>
      <c r="J20" s="8">
        <v>5032295</v>
      </c>
      <c r="K20" s="8">
        <v>412080</v>
      </c>
      <c r="L20" s="8">
        <v>258637</v>
      </c>
      <c r="M20" s="8">
        <v>818932</v>
      </c>
      <c r="N20" s="8">
        <v>1489649</v>
      </c>
      <c r="O20" s="8">
        <v>182231</v>
      </c>
      <c r="P20" s="30"/>
      <c r="Q20" s="8">
        <v>74522</v>
      </c>
      <c r="R20" s="8">
        <v>256753</v>
      </c>
      <c r="S20" s="8"/>
      <c r="T20" s="8"/>
      <c r="U20" s="8">
        <v>90000</v>
      </c>
      <c r="V20" s="8">
        <v>90000</v>
      </c>
      <c r="W20" s="30">
        <v>6868697</v>
      </c>
      <c r="X20" s="8"/>
      <c r="Y20" s="8">
        <v>6868697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6040712322</v>
      </c>
      <c r="D21" s="33">
        <f t="shared" si="0"/>
        <v>0</v>
      </c>
      <c r="E21" s="34">
        <f t="shared" si="0"/>
        <v>7143008464</v>
      </c>
      <c r="F21" s="35">
        <f t="shared" si="0"/>
        <v>7146186183</v>
      </c>
      <c r="G21" s="35">
        <f t="shared" si="0"/>
        <v>884369968</v>
      </c>
      <c r="H21" s="35">
        <f t="shared" si="0"/>
        <v>593255670</v>
      </c>
      <c r="I21" s="35">
        <f t="shared" si="0"/>
        <v>431853969</v>
      </c>
      <c r="J21" s="35">
        <f t="shared" si="0"/>
        <v>1909479607</v>
      </c>
      <c r="K21" s="35">
        <f t="shared" si="0"/>
        <v>376570560</v>
      </c>
      <c r="L21" s="35">
        <f t="shared" si="0"/>
        <v>396361736</v>
      </c>
      <c r="M21" s="35">
        <f t="shared" si="0"/>
        <v>930993942</v>
      </c>
      <c r="N21" s="35">
        <f t="shared" si="0"/>
        <v>1703926238</v>
      </c>
      <c r="O21" s="35">
        <f t="shared" si="0"/>
        <v>413777235</v>
      </c>
      <c r="P21" s="35">
        <f t="shared" si="0"/>
        <v>493389501</v>
      </c>
      <c r="Q21" s="35">
        <f t="shared" si="0"/>
        <v>710317813</v>
      </c>
      <c r="R21" s="35">
        <f t="shared" si="0"/>
        <v>1617484549</v>
      </c>
      <c r="S21" s="35">
        <f t="shared" si="0"/>
        <v>441561411</v>
      </c>
      <c r="T21" s="35">
        <f t="shared" si="0"/>
        <v>345905899</v>
      </c>
      <c r="U21" s="35">
        <f t="shared" si="0"/>
        <v>860588916</v>
      </c>
      <c r="V21" s="35">
        <f t="shared" si="0"/>
        <v>1648056226</v>
      </c>
      <c r="W21" s="35">
        <f t="shared" si="0"/>
        <v>6878946620</v>
      </c>
      <c r="X21" s="35">
        <f t="shared" si="0"/>
        <v>7146186183</v>
      </c>
      <c r="Y21" s="35">
        <f t="shared" si="0"/>
        <v>-267239563</v>
      </c>
      <c r="Z21" s="36">
        <f>+IF(X21&lt;&gt;0,+(Y21/X21)*100,0)</f>
        <v>-3.7396109778910303</v>
      </c>
      <c r="AA21" s="33">
        <f>SUM(AA5:AA20)</f>
        <v>7146186183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2049371592</v>
      </c>
      <c r="D24" s="6"/>
      <c r="E24" s="7">
        <v>2259758947</v>
      </c>
      <c r="F24" s="8">
        <v>2275672782</v>
      </c>
      <c r="G24" s="8">
        <v>178176802</v>
      </c>
      <c r="H24" s="8">
        <v>164152298</v>
      </c>
      <c r="I24" s="8">
        <v>189093817</v>
      </c>
      <c r="J24" s="8">
        <v>531422917</v>
      </c>
      <c r="K24" s="8">
        <v>178585996</v>
      </c>
      <c r="L24" s="8">
        <v>187193896</v>
      </c>
      <c r="M24" s="8">
        <v>183741110</v>
      </c>
      <c r="N24" s="8">
        <v>549521002</v>
      </c>
      <c r="O24" s="8">
        <v>202699456</v>
      </c>
      <c r="P24" s="8">
        <v>180091097</v>
      </c>
      <c r="Q24" s="8">
        <v>181901462</v>
      </c>
      <c r="R24" s="8">
        <v>564692015</v>
      </c>
      <c r="S24" s="8">
        <v>164005749</v>
      </c>
      <c r="T24" s="8">
        <v>198437372</v>
      </c>
      <c r="U24" s="8">
        <v>188324837</v>
      </c>
      <c r="V24" s="8">
        <v>550767958</v>
      </c>
      <c r="W24" s="8">
        <v>2196403892</v>
      </c>
      <c r="X24" s="8">
        <v>2275672782</v>
      </c>
      <c r="Y24" s="8">
        <v>-79268890</v>
      </c>
      <c r="Z24" s="2">
        <v>-3.48</v>
      </c>
      <c r="AA24" s="6">
        <v>2275672782</v>
      </c>
    </row>
    <row r="25" spans="1:27" ht="12.75">
      <c r="A25" s="25" t="s">
        <v>49</v>
      </c>
      <c r="B25" s="24"/>
      <c r="C25" s="6">
        <v>62315521</v>
      </c>
      <c r="D25" s="6"/>
      <c r="E25" s="7">
        <v>68485444</v>
      </c>
      <c r="F25" s="8">
        <v>68485444</v>
      </c>
      <c r="G25" s="8">
        <v>5110062</v>
      </c>
      <c r="H25" s="8">
        <v>5110062</v>
      </c>
      <c r="I25" s="8">
        <v>5137046</v>
      </c>
      <c r="J25" s="8">
        <v>15357170</v>
      </c>
      <c r="K25" s="8">
        <v>5113424</v>
      </c>
      <c r="L25" s="8">
        <v>5282907</v>
      </c>
      <c r="M25" s="8">
        <v>5244565</v>
      </c>
      <c r="N25" s="8">
        <v>15640896</v>
      </c>
      <c r="O25" s="8">
        <v>5244563</v>
      </c>
      <c r="P25" s="8">
        <v>5244564</v>
      </c>
      <c r="Q25" s="8">
        <v>5244563</v>
      </c>
      <c r="R25" s="8">
        <v>15733690</v>
      </c>
      <c r="S25" s="8">
        <v>5244563</v>
      </c>
      <c r="T25" s="8">
        <v>7317823</v>
      </c>
      <c r="U25" s="8">
        <v>5393371</v>
      </c>
      <c r="V25" s="8">
        <v>17955757</v>
      </c>
      <c r="W25" s="8">
        <v>64687513</v>
      </c>
      <c r="X25" s="8">
        <v>68485444</v>
      </c>
      <c r="Y25" s="8">
        <v>-3797931</v>
      </c>
      <c r="Z25" s="2">
        <v>-5.55</v>
      </c>
      <c r="AA25" s="6">
        <v>68485444</v>
      </c>
    </row>
    <row r="26" spans="1:27" ht="12.75">
      <c r="A26" s="25" t="s">
        <v>50</v>
      </c>
      <c r="B26" s="24"/>
      <c r="C26" s="6">
        <v>373182710</v>
      </c>
      <c r="D26" s="6"/>
      <c r="E26" s="7">
        <v>372832991</v>
      </c>
      <c r="F26" s="8">
        <v>368992005</v>
      </c>
      <c r="G26" s="8">
        <v>-1097480</v>
      </c>
      <c r="H26" s="8">
        <v>61931235</v>
      </c>
      <c r="I26" s="8">
        <v>31075445</v>
      </c>
      <c r="J26" s="8">
        <v>91909200</v>
      </c>
      <c r="K26" s="8">
        <v>20566252</v>
      </c>
      <c r="L26" s="8">
        <v>42901775</v>
      </c>
      <c r="M26" s="8">
        <v>31075445</v>
      </c>
      <c r="N26" s="8">
        <v>94543472</v>
      </c>
      <c r="O26" s="8">
        <v>31075445</v>
      </c>
      <c r="P26" s="8">
        <v>31075445</v>
      </c>
      <c r="Q26" s="8">
        <v>31075445</v>
      </c>
      <c r="R26" s="8">
        <v>93226335</v>
      </c>
      <c r="S26" s="8">
        <v>18239756</v>
      </c>
      <c r="T26" s="8">
        <v>43911134</v>
      </c>
      <c r="U26" s="8">
        <v>-297351438</v>
      </c>
      <c r="V26" s="8">
        <v>-235200548</v>
      </c>
      <c r="W26" s="8">
        <v>44478459</v>
      </c>
      <c r="X26" s="8">
        <v>368992005</v>
      </c>
      <c r="Y26" s="8">
        <v>-324513546</v>
      </c>
      <c r="Z26" s="2">
        <v>-87.95</v>
      </c>
      <c r="AA26" s="6">
        <v>368992005</v>
      </c>
    </row>
    <row r="27" spans="1:27" ht="12.75">
      <c r="A27" s="25" t="s">
        <v>51</v>
      </c>
      <c r="B27" s="24"/>
      <c r="C27" s="6">
        <v>1299117181</v>
      </c>
      <c r="D27" s="6"/>
      <c r="E27" s="7">
        <v>918128117</v>
      </c>
      <c r="F27" s="8">
        <v>869954180</v>
      </c>
      <c r="G27" s="8">
        <v>124563261</v>
      </c>
      <c r="H27" s="8">
        <v>124628009</v>
      </c>
      <c r="I27" s="8">
        <v>172864701</v>
      </c>
      <c r="J27" s="8">
        <v>422055971</v>
      </c>
      <c r="K27" s="8">
        <v>143770383</v>
      </c>
      <c r="L27" s="8">
        <v>137822939</v>
      </c>
      <c r="M27" s="8">
        <v>142489547</v>
      </c>
      <c r="N27" s="8">
        <v>424082869</v>
      </c>
      <c r="O27" s="8">
        <v>142666112</v>
      </c>
      <c r="P27" s="8">
        <v>136046005</v>
      </c>
      <c r="Q27" s="8">
        <v>145485155</v>
      </c>
      <c r="R27" s="8">
        <v>424197272</v>
      </c>
      <c r="S27" s="8">
        <v>137234530</v>
      </c>
      <c r="T27" s="8">
        <v>142201600</v>
      </c>
      <c r="U27" s="8">
        <v>112109212</v>
      </c>
      <c r="V27" s="8">
        <v>391545342</v>
      </c>
      <c r="W27" s="8">
        <v>1661881454</v>
      </c>
      <c r="X27" s="8">
        <v>869954180</v>
      </c>
      <c r="Y27" s="8">
        <v>791927274</v>
      </c>
      <c r="Z27" s="2">
        <v>91.03</v>
      </c>
      <c r="AA27" s="6">
        <v>869954180</v>
      </c>
    </row>
    <row r="28" spans="1:27" ht="12.75">
      <c r="A28" s="25" t="s">
        <v>52</v>
      </c>
      <c r="B28" s="24"/>
      <c r="C28" s="6">
        <v>38467000</v>
      </c>
      <c r="D28" s="6"/>
      <c r="E28" s="7">
        <v>41004000</v>
      </c>
      <c r="F28" s="8">
        <v>33003000</v>
      </c>
      <c r="G28" s="8">
        <v>2925777</v>
      </c>
      <c r="H28" s="8">
        <v>2920583</v>
      </c>
      <c r="I28" s="8">
        <v>2836038</v>
      </c>
      <c r="J28" s="8">
        <v>8682398</v>
      </c>
      <c r="K28" s="8">
        <v>2854260</v>
      </c>
      <c r="L28" s="8">
        <v>2771854</v>
      </c>
      <c r="M28" s="8">
        <v>2872138</v>
      </c>
      <c r="N28" s="8">
        <v>8498252</v>
      </c>
      <c r="O28" s="8">
        <v>2629226</v>
      </c>
      <c r="P28" s="8">
        <v>2496533</v>
      </c>
      <c r="Q28" s="8">
        <v>2654546</v>
      </c>
      <c r="R28" s="8">
        <v>7780305</v>
      </c>
      <c r="S28" s="8">
        <v>2518787</v>
      </c>
      <c r="T28" s="8">
        <v>2574892</v>
      </c>
      <c r="U28" s="8">
        <v>2509242</v>
      </c>
      <c r="V28" s="8">
        <v>7602921</v>
      </c>
      <c r="W28" s="8">
        <v>32563876</v>
      </c>
      <c r="X28" s="8">
        <v>33003000</v>
      </c>
      <c r="Y28" s="8">
        <v>-439124</v>
      </c>
      <c r="Z28" s="2">
        <v>-1.33</v>
      </c>
      <c r="AA28" s="6">
        <v>33003000</v>
      </c>
    </row>
    <row r="29" spans="1:27" ht="12.75">
      <c r="A29" s="25" t="s">
        <v>53</v>
      </c>
      <c r="B29" s="24"/>
      <c r="C29" s="6">
        <v>1628956804</v>
      </c>
      <c r="D29" s="6"/>
      <c r="E29" s="7">
        <v>1938461140</v>
      </c>
      <c r="F29" s="8">
        <v>1921361508</v>
      </c>
      <c r="G29" s="8">
        <v>252322003</v>
      </c>
      <c r="H29" s="8">
        <v>199830735</v>
      </c>
      <c r="I29" s="8">
        <v>126477629</v>
      </c>
      <c r="J29" s="8">
        <v>578630367</v>
      </c>
      <c r="K29" s="8">
        <v>139650581</v>
      </c>
      <c r="L29" s="8">
        <v>135642525</v>
      </c>
      <c r="M29" s="8">
        <v>115320801</v>
      </c>
      <c r="N29" s="8">
        <v>390613907</v>
      </c>
      <c r="O29" s="8">
        <v>109304318</v>
      </c>
      <c r="P29" s="8">
        <v>138708452</v>
      </c>
      <c r="Q29" s="8">
        <v>135122718</v>
      </c>
      <c r="R29" s="8">
        <v>383135488</v>
      </c>
      <c r="S29" s="8">
        <v>130183689</v>
      </c>
      <c r="T29" s="8">
        <v>108627191</v>
      </c>
      <c r="U29" s="8">
        <v>188181942</v>
      </c>
      <c r="V29" s="8">
        <v>426992822</v>
      </c>
      <c r="W29" s="8">
        <v>1779372584</v>
      </c>
      <c r="X29" s="8">
        <v>1921361508</v>
      </c>
      <c r="Y29" s="8">
        <v>-141988924</v>
      </c>
      <c r="Z29" s="2">
        <v>-7.39</v>
      </c>
      <c r="AA29" s="6">
        <v>1921361508</v>
      </c>
    </row>
    <row r="30" spans="1:27" ht="12.75">
      <c r="A30" s="25" t="s">
        <v>54</v>
      </c>
      <c r="B30" s="24"/>
      <c r="C30" s="6">
        <v>87079284</v>
      </c>
      <c r="D30" s="6"/>
      <c r="E30" s="7">
        <v>72240861</v>
      </c>
      <c r="F30" s="8">
        <v>78421439</v>
      </c>
      <c r="G30" s="8">
        <v>729860</v>
      </c>
      <c r="H30" s="8">
        <v>9572499</v>
      </c>
      <c r="I30" s="8">
        <v>7757875</v>
      </c>
      <c r="J30" s="8">
        <v>18060234</v>
      </c>
      <c r="K30" s="8">
        <v>8414046</v>
      </c>
      <c r="L30" s="8">
        <v>9102872</v>
      </c>
      <c r="M30" s="8">
        <v>6957131</v>
      </c>
      <c r="N30" s="8">
        <v>24474049</v>
      </c>
      <c r="O30" s="8">
        <v>7585434</v>
      </c>
      <c r="P30" s="8">
        <v>8995570</v>
      </c>
      <c r="Q30" s="8">
        <v>3063114</v>
      </c>
      <c r="R30" s="8">
        <v>19644118</v>
      </c>
      <c r="S30" s="8">
        <v>3373277</v>
      </c>
      <c r="T30" s="8">
        <v>2590609</v>
      </c>
      <c r="U30" s="8">
        <v>20888183</v>
      </c>
      <c r="V30" s="8">
        <v>26852069</v>
      </c>
      <c r="W30" s="8">
        <v>89030470</v>
      </c>
      <c r="X30" s="8">
        <v>78421439</v>
      </c>
      <c r="Y30" s="8">
        <v>10609031</v>
      </c>
      <c r="Z30" s="2">
        <v>13.53</v>
      </c>
      <c r="AA30" s="6">
        <v>78421439</v>
      </c>
    </row>
    <row r="31" spans="1:27" ht="12.75">
      <c r="A31" s="25" t="s">
        <v>55</v>
      </c>
      <c r="B31" s="24"/>
      <c r="C31" s="6">
        <v>677223552</v>
      </c>
      <c r="D31" s="6"/>
      <c r="E31" s="7">
        <v>888061029</v>
      </c>
      <c r="F31" s="8">
        <v>917348617</v>
      </c>
      <c r="G31" s="8">
        <v>23262683</v>
      </c>
      <c r="H31" s="8">
        <v>45901988</v>
      </c>
      <c r="I31" s="8">
        <v>57761564</v>
      </c>
      <c r="J31" s="8">
        <v>126926235</v>
      </c>
      <c r="K31" s="8">
        <v>75737801</v>
      </c>
      <c r="L31" s="8">
        <v>95987325</v>
      </c>
      <c r="M31" s="8">
        <v>75107526</v>
      </c>
      <c r="N31" s="8">
        <v>246832652</v>
      </c>
      <c r="O31" s="8">
        <v>60457853</v>
      </c>
      <c r="P31" s="8">
        <v>61217890</v>
      </c>
      <c r="Q31" s="8">
        <v>59379007</v>
      </c>
      <c r="R31" s="8">
        <v>181054750</v>
      </c>
      <c r="S31" s="8">
        <v>36631681</v>
      </c>
      <c r="T31" s="8">
        <v>38413172</v>
      </c>
      <c r="U31" s="8">
        <v>50139458</v>
      </c>
      <c r="V31" s="8">
        <v>125184311</v>
      </c>
      <c r="W31" s="8">
        <v>679997948</v>
      </c>
      <c r="X31" s="8">
        <v>917348617</v>
      </c>
      <c r="Y31" s="8">
        <v>-237350669</v>
      </c>
      <c r="Z31" s="2">
        <v>-25.87</v>
      </c>
      <c r="AA31" s="6">
        <v>917348617</v>
      </c>
    </row>
    <row r="32" spans="1:27" ht="12.75">
      <c r="A32" s="25" t="s">
        <v>43</v>
      </c>
      <c r="B32" s="24"/>
      <c r="C32" s="6">
        <v>91703413</v>
      </c>
      <c r="D32" s="6"/>
      <c r="E32" s="7">
        <v>48174691</v>
      </c>
      <c r="F32" s="8">
        <v>138060723</v>
      </c>
      <c r="G32" s="8">
        <v>1383951</v>
      </c>
      <c r="H32" s="8">
        <v>1992176</v>
      </c>
      <c r="I32" s="8">
        <v>2640198</v>
      </c>
      <c r="J32" s="8">
        <v>6016325</v>
      </c>
      <c r="K32" s="8">
        <v>3784691</v>
      </c>
      <c r="L32" s="8">
        <v>4725114</v>
      </c>
      <c r="M32" s="8">
        <v>9248333</v>
      </c>
      <c r="N32" s="8">
        <v>17758138</v>
      </c>
      <c r="O32" s="8">
        <v>3290945</v>
      </c>
      <c r="P32" s="8">
        <v>22605094</v>
      </c>
      <c r="Q32" s="8">
        <v>-2263107</v>
      </c>
      <c r="R32" s="8">
        <v>23632932</v>
      </c>
      <c r="S32" s="8">
        <v>23679880</v>
      </c>
      <c r="T32" s="8">
        <v>43394722</v>
      </c>
      <c r="U32" s="8">
        <v>9103719</v>
      </c>
      <c r="V32" s="8">
        <v>76178321</v>
      </c>
      <c r="W32" s="8">
        <v>123585716</v>
      </c>
      <c r="X32" s="8">
        <v>138060723</v>
      </c>
      <c r="Y32" s="8">
        <v>-14475007</v>
      </c>
      <c r="Z32" s="2">
        <v>-10.48</v>
      </c>
      <c r="AA32" s="6">
        <v>138060723</v>
      </c>
    </row>
    <row r="33" spans="1:27" ht="12.75">
      <c r="A33" s="25" t="s">
        <v>56</v>
      </c>
      <c r="B33" s="24"/>
      <c r="C33" s="6">
        <v>524722550</v>
      </c>
      <c r="D33" s="6"/>
      <c r="E33" s="7">
        <v>534950614</v>
      </c>
      <c r="F33" s="8">
        <v>468682288</v>
      </c>
      <c r="G33" s="8">
        <v>59832015</v>
      </c>
      <c r="H33" s="8">
        <v>40920979</v>
      </c>
      <c r="I33" s="8">
        <v>55660364</v>
      </c>
      <c r="J33" s="8">
        <v>156413358</v>
      </c>
      <c r="K33" s="8">
        <v>77501931</v>
      </c>
      <c r="L33" s="8">
        <v>38815118</v>
      </c>
      <c r="M33" s="8">
        <v>42528545</v>
      </c>
      <c r="N33" s="8">
        <v>158845594</v>
      </c>
      <c r="O33" s="8">
        <v>30901765</v>
      </c>
      <c r="P33" s="8">
        <v>29703894</v>
      </c>
      <c r="Q33" s="8">
        <v>49761228</v>
      </c>
      <c r="R33" s="8">
        <v>110366887</v>
      </c>
      <c r="S33" s="8">
        <v>8450898</v>
      </c>
      <c r="T33" s="8">
        <v>30753015</v>
      </c>
      <c r="U33" s="8">
        <v>16979335</v>
      </c>
      <c r="V33" s="8">
        <v>56183248</v>
      </c>
      <c r="W33" s="8">
        <v>481809087</v>
      </c>
      <c r="X33" s="8">
        <v>468682288</v>
      </c>
      <c r="Y33" s="8">
        <v>13126799</v>
      </c>
      <c r="Z33" s="2">
        <v>2.8</v>
      </c>
      <c r="AA33" s="6">
        <v>468682288</v>
      </c>
    </row>
    <row r="34" spans="1:27" ht="12.75">
      <c r="A34" s="23" t="s">
        <v>57</v>
      </c>
      <c r="B34" s="29"/>
      <c r="C34" s="6">
        <v>45640873</v>
      </c>
      <c r="D34" s="6"/>
      <c r="E34" s="7"/>
      <c r="F34" s="8"/>
      <c r="G34" s="8"/>
      <c r="H34" s="8">
        <v>2738779</v>
      </c>
      <c r="I34" s="8"/>
      <c r="J34" s="8">
        <v>2738779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>
        <v>2738779</v>
      </c>
      <c r="X34" s="8"/>
      <c r="Y34" s="8">
        <v>2738779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6877780480</v>
      </c>
      <c r="D35" s="33">
        <f>SUM(D24:D34)</f>
        <v>0</v>
      </c>
      <c r="E35" s="34">
        <f t="shared" si="1"/>
        <v>7142097834</v>
      </c>
      <c r="F35" s="35">
        <f t="shared" si="1"/>
        <v>7139981986</v>
      </c>
      <c r="G35" s="35">
        <f t="shared" si="1"/>
        <v>647208934</v>
      </c>
      <c r="H35" s="35">
        <f t="shared" si="1"/>
        <v>659699343</v>
      </c>
      <c r="I35" s="35">
        <f t="shared" si="1"/>
        <v>651304677</v>
      </c>
      <c r="J35" s="35">
        <f t="shared" si="1"/>
        <v>1958212954</v>
      </c>
      <c r="K35" s="35">
        <f t="shared" si="1"/>
        <v>655979365</v>
      </c>
      <c r="L35" s="35">
        <f t="shared" si="1"/>
        <v>660246325</v>
      </c>
      <c r="M35" s="35">
        <f t="shared" si="1"/>
        <v>614585141</v>
      </c>
      <c r="N35" s="35">
        <f t="shared" si="1"/>
        <v>1930810831</v>
      </c>
      <c r="O35" s="35">
        <f t="shared" si="1"/>
        <v>595855117</v>
      </c>
      <c r="P35" s="35">
        <f t="shared" si="1"/>
        <v>616184544</v>
      </c>
      <c r="Q35" s="35">
        <f t="shared" si="1"/>
        <v>611424131</v>
      </c>
      <c r="R35" s="35">
        <f t="shared" si="1"/>
        <v>1823463792</v>
      </c>
      <c r="S35" s="35">
        <f t="shared" si="1"/>
        <v>529562810</v>
      </c>
      <c r="T35" s="35">
        <f t="shared" si="1"/>
        <v>618221530</v>
      </c>
      <c r="U35" s="35">
        <f t="shared" si="1"/>
        <v>296277861</v>
      </c>
      <c r="V35" s="35">
        <f t="shared" si="1"/>
        <v>1444062201</v>
      </c>
      <c r="W35" s="35">
        <f t="shared" si="1"/>
        <v>7156549778</v>
      </c>
      <c r="X35" s="35">
        <f t="shared" si="1"/>
        <v>7139981986</v>
      </c>
      <c r="Y35" s="35">
        <f t="shared" si="1"/>
        <v>16567792</v>
      </c>
      <c r="Z35" s="36">
        <f>+IF(X35&lt;&gt;0,+(Y35/X35)*100,0)</f>
        <v>0.23204249019795775</v>
      </c>
      <c r="AA35" s="33">
        <f>SUM(AA24:AA34)</f>
        <v>7139981986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-837068158</v>
      </c>
      <c r="D37" s="46">
        <f>+D21-D35</f>
        <v>0</v>
      </c>
      <c r="E37" s="47">
        <f t="shared" si="2"/>
        <v>910630</v>
      </c>
      <c r="F37" s="48">
        <f t="shared" si="2"/>
        <v>6204197</v>
      </c>
      <c r="G37" s="48">
        <f t="shared" si="2"/>
        <v>237161034</v>
      </c>
      <c r="H37" s="48">
        <f t="shared" si="2"/>
        <v>-66443673</v>
      </c>
      <c r="I37" s="48">
        <f t="shared" si="2"/>
        <v>-219450708</v>
      </c>
      <c r="J37" s="48">
        <f t="shared" si="2"/>
        <v>-48733347</v>
      </c>
      <c r="K37" s="48">
        <f t="shared" si="2"/>
        <v>-279408805</v>
      </c>
      <c r="L37" s="48">
        <f t="shared" si="2"/>
        <v>-263884589</v>
      </c>
      <c r="M37" s="48">
        <f t="shared" si="2"/>
        <v>316408801</v>
      </c>
      <c r="N37" s="48">
        <f t="shared" si="2"/>
        <v>-226884593</v>
      </c>
      <c r="O37" s="48">
        <f t="shared" si="2"/>
        <v>-182077882</v>
      </c>
      <c r="P37" s="48">
        <f t="shared" si="2"/>
        <v>-122795043</v>
      </c>
      <c r="Q37" s="48">
        <f t="shared" si="2"/>
        <v>98893682</v>
      </c>
      <c r="R37" s="48">
        <f t="shared" si="2"/>
        <v>-205979243</v>
      </c>
      <c r="S37" s="48">
        <f t="shared" si="2"/>
        <v>-88001399</v>
      </c>
      <c r="T37" s="48">
        <f t="shared" si="2"/>
        <v>-272315631</v>
      </c>
      <c r="U37" s="48">
        <f t="shared" si="2"/>
        <v>564311055</v>
      </c>
      <c r="V37" s="48">
        <f t="shared" si="2"/>
        <v>203994025</v>
      </c>
      <c r="W37" s="48">
        <f t="shared" si="2"/>
        <v>-277603158</v>
      </c>
      <c r="X37" s="48">
        <f>IF(F21=F35,0,X21-X35)</f>
        <v>6204197</v>
      </c>
      <c r="Y37" s="48">
        <f t="shared" si="2"/>
        <v>-283807355</v>
      </c>
      <c r="Z37" s="49">
        <f>+IF(X37&lt;&gt;0,+(Y37/X37)*100,0)</f>
        <v>-4574.441382180482</v>
      </c>
      <c r="AA37" s="46">
        <f>+AA21-AA35</f>
        <v>6204197</v>
      </c>
    </row>
    <row r="38" spans="1:27" ht="22.5" customHeight="1">
      <c r="A38" s="50" t="s">
        <v>60</v>
      </c>
      <c r="B38" s="29"/>
      <c r="C38" s="6">
        <v>997754179</v>
      </c>
      <c r="D38" s="6"/>
      <c r="E38" s="7">
        <v>974549040</v>
      </c>
      <c r="F38" s="8">
        <v>1323854528</v>
      </c>
      <c r="G38" s="8"/>
      <c r="H38" s="8">
        <v>2966339</v>
      </c>
      <c r="I38" s="8">
        <v>31078335</v>
      </c>
      <c r="J38" s="8">
        <v>34044674</v>
      </c>
      <c r="K38" s="8">
        <v>49757417</v>
      </c>
      <c r="L38" s="8">
        <v>98342051</v>
      </c>
      <c r="M38" s="8">
        <v>121444361</v>
      </c>
      <c r="N38" s="8">
        <v>269543829</v>
      </c>
      <c r="O38" s="8">
        <v>42029642</v>
      </c>
      <c r="P38" s="8">
        <v>16852222</v>
      </c>
      <c r="Q38" s="8">
        <v>81042239</v>
      </c>
      <c r="R38" s="8">
        <v>139924103</v>
      </c>
      <c r="S38" s="8">
        <v>53651038</v>
      </c>
      <c r="T38" s="8">
        <v>17192675</v>
      </c>
      <c r="U38" s="8">
        <v>62383120</v>
      </c>
      <c r="V38" s="8">
        <v>133226833</v>
      </c>
      <c r="W38" s="8">
        <v>576739439</v>
      </c>
      <c r="X38" s="8">
        <v>1323854528</v>
      </c>
      <c r="Y38" s="8">
        <v>-747115089</v>
      </c>
      <c r="Z38" s="2">
        <v>-56.43</v>
      </c>
      <c r="AA38" s="6">
        <v>1323854528</v>
      </c>
    </row>
    <row r="39" spans="1:27" ht="57" customHeight="1">
      <c r="A39" s="50" t="s">
        <v>61</v>
      </c>
      <c r="B39" s="29"/>
      <c r="C39" s="28">
        <v>1208262</v>
      </c>
      <c r="D39" s="28"/>
      <c r="E39" s="7"/>
      <c r="F39" s="26"/>
      <c r="G39" s="26"/>
      <c r="H39" s="26">
        <v>496879</v>
      </c>
      <c r="I39" s="26">
        <v>846920</v>
      </c>
      <c r="J39" s="26">
        <v>1343799</v>
      </c>
      <c r="K39" s="26"/>
      <c r="L39" s="26">
        <v>1451707</v>
      </c>
      <c r="M39" s="26"/>
      <c r="N39" s="26">
        <v>1451707</v>
      </c>
      <c r="O39" s="26"/>
      <c r="P39" s="26"/>
      <c r="Q39" s="26"/>
      <c r="R39" s="26"/>
      <c r="S39" s="26">
        <v>7230836</v>
      </c>
      <c r="T39" s="26"/>
      <c r="U39" s="26">
        <v>4631749</v>
      </c>
      <c r="V39" s="26">
        <v>11862585</v>
      </c>
      <c r="W39" s="26">
        <v>14658091</v>
      </c>
      <c r="X39" s="26"/>
      <c r="Y39" s="26">
        <v>14658091</v>
      </c>
      <c r="Z39" s="27"/>
      <c r="AA39" s="28"/>
    </row>
    <row r="40" spans="1:27" ht="12.75">
      <c r="A40" s="23" t="s">
        <v>62</v>
      </c>
      <c r="B40" s="29"/>
      <c r="C40" s="51">
        <v>279066643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440960926</v>
      </c>
      <c r="D41" s="56">
        <f>SUM(D37:D40)</f>
        <v>0</v>
      </c>
      <c r="E41" s="57">
        <f t="shared" si="3"/>
        <v>975459670</v>
      </c>
      <c r="F41" s="58">
        <f t="shared" si="3"/>
        <v>1330058725</v>
      </c>
      <c r="G41" s="58">
        <f t="shared" si="3"/>
        <v>237161034</v>
      </c>
      <c r="H41" s="58">
        <f t="shared" si="3"/>
        <v>-62980455</v>
      </c>
      <c r="I41" s="58">
        <f t="shared" si="3"/>
        <v>-187525453</v>
      </c>
      <c r="J41" s="58">
        <f t="shared" si="3"/>
        <v>-13344874</v>
      </c>
      <c r="K41" s="58">
        <f t="shared" si="3"/>
        <v>-229651388</v>
      </c>
      <c r="L41" s="58">
        <f t="shared" si="3"/>
        <v>-164090831</v>
      </c>
      <c r="M41" s="58">
        <f t="shared" si="3"/>
        <v>437853162</v>
      </c>
      <c r="N41" s="58">
        <f t="shared" si="3"/>
        <v>44110943</v>
      </c>
      <c r="O41" s="58">
        <f t="shared" si="3"/>
        <v>-140048240</v>
      </c>
      <c r="P41" s="58">
        <f t="shared" si="3"/>
        <v>-105942821</v>
      </c>
      <c r="Q41" s="58">
        <f t="shared" si="3"/>
        <v>179935921</v>
      </c>
      <c r="R41" s="58">
        <f t="shared" si="3"/>
        <v>-66055140</v>
      </c>
      <c r="S41" s="58">
        <f t="shared" si="3"/>
        <v>-27119525</v>
      </c>
      <c r="T41" s="58">
        <f t="shared" si="3"/>
        <v>-255122956</v>
      </c>
      <c r="U41" s="58">
        <f t="shared" si="3"/>
        <v>631325924</v>
      </c>
      <c r="V41" s="58">
        <f t="shared" si="3"/>
        <v>349083443</v>
      </c>
      <c r="W41" s="58">
        <f t="shared" si="3"/>
        <v>313794372</v>
      </c>
      <c r="X41" s="58">
        <f t="shared" si="3"/>
        <v>1330058725</v>
      </c>
      <c r="Y41" s="58">
        <f t="shared" si="3"/>
        <v>-1016264353</v>
      </c>
      <c r="Z41" s="59">
        <f>+IF(X41&lt;&gt;0,+(Y41/X41)*100,0)</f>
        <v>-76.40747990281407</v>
      </c>
      <c r="AA41" s="56">
        <f>SUM(AA37:AA40)</f>
        <v>1330058725</v>
      </c>
    </row>
    <row r="42" spans="1:27" ht="12.75">
      <c r="A42" s="23" t="s">
        <v>64</v>
      </c>
      <c r="B42" s="29"/>
      <c r="C42" s="51">
        <v>602051</v>
      </c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440358875</v>
      </c>
      <c r="D43" s="64">
        <f>+D41-D42</f>
        <v>0</v>
      </c>
      <c r="E43" s="65">
        <f t="shared" si="4"/>
        <v>975459670</v>
      </c>
      <c r="F43" s="66">
        <f t="shared" si="4"/>
        <v>1330058725</v>
      </c>
      <c r="G43" s="66">
        <f t="shared" si="4"/>
        <v>237161034</v>
      </c>
      <c r="H43" s="66">
        <f t="shared" si="4"/>
        <v>-62980455</v>
      </c>
      <c r="I43" s="66">
        <f t="shared" si="4"/>
        <v>-187525453</v>
      </c>
      <c r="J43" s="66">
        <f t="shared" si="4"/>
        <v>-13344874</v>
      </c>
      <c r="K43" s="66">
        <f t="shared" si="4"/>
        <v>-229651388</v>
      </c>
      <c r="L43" s="66">
        <f t="shared" si="4"/>
        <v>-164090831</v>
      </c>
      <c r="M43" s="66">
        <f t="shared" si="4"/>
        <v>437853162</v>
      </c>
      <c r="N43" s="66">
        <f t="shared" si="4"/>
        <v>44110943</v>
      </c>
      <c r="O43" s="66">
        <f t="shared" si="4"/>
        <v>-140048240</v>
      </c>
      <c r="P43" s="66">
        <f t="shared" si="4"/>
        <v>-105942821</v>
      </c>
      <c r="Q43" s="66">
        <f t="shared" si="4"/>
        <v>179935921</v>
      </c>
      <c r="R43" s="66">
        <f t="shared" si="4"/>
        <v>-66055140</v>
      </c>
      <c r="S43" s="66">
        <f t="shared" si="4"/>
        <v>-27119525</v>
      </c>
      <c r="T43" s="66">
        <f t="shared" si="4"/>
        <v>-255122956</v>
      </c>
      <c r="U43" s="66">
        <f t="shared" si="4"/>
        <v>631325924</v>
      </c>
      <c r="V43" s="66">
        <f t="shared" si="4"/>
        <v>349083443</v>
      </c>
      <c r="W43" s="66">
        <f t="shared" si="4"/>
        <v>313794372</v>
      </c>
      <c r="X43" s="66">
        <f t="shared" si="4"/>
        <v>1330058725</v>
      </c>
      <c r="Y43" s="66">
        <f t="shared" si="4"/>
        <v>-1016264353</v>
      </c>
      <c r="Z43" s="67">
        <f>+IF(X43&lt;&gt;0,+(Y43/X43)*100,0)</f>
        <v>-76.40747990281407</v>
      </c>
      <c r="AA43" s="64">
        <f>+AA41-AA42</f>
        <v>1330058725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440358875</v>
      </c>
      <c r="D45" s="56">
        <f>SUM(D43:D44)</f>
        <v>0</v>
      </c>
      <c r="E45" s="57">
        <f t="shared" si="5"/>
        <v>975459670</v>
      </c>
      <c r="F45" s="58">
        <f t="shared" si="5"/>
        <v>1330058725</v>
      </c>
      <c r="G45" s="58">
        <f t="shared" si="5"/>
        <v>237161034</v>
      </c>
      <c r="H45" s="58">
        <f t="shared" si="5"/>
        <v>-62980455</v>
      </c>
      <c r="I45" s="58">
        <f t="shared" si="5"/>
        <v>-187525453</v>
      </c>
      <c r="J45" s="58">
        <f t="shared" si="5"/>
        <v>-13344874</v>
      </c>
      <c r="K45" s="58">
        <f t="shared" si="5"/>
        <v>-229651388</v>
      </c>
      <c r="L45" s="58">
        <f t="shared" si="5"/>
        <v>-164090831</v>
      </c>
      <c r="M45" s="58">
        <f t="shared" si="5"/>
        <v>437853162</v>
      </c>
      <c r="N45" s="58">
        <f t="shared" si="5"/>
        <v>44110943</v>
      </c>
      <c r="O45" s="58">
        <f t="shared" si="5"/>
        <v>-140048240</v>
      </c>
      <c r="P45" s="58">
        <f t="shared" si="5"/>
        <v>-105942821</v>
      </c>
      <c r="Q45" s="58">
        <f t="shared" si="5"/>
        <v>179935921</v>
      </c>
      <c r="R45" s="58">
        <f t="shared" si="5"/>
        <v>-66055140</v>
      </c>
      <c r="S45" s="58">
        <f t="shared" si="5"/>
        <v>-27119525</v>
      </c>
      <c r="T45" s="58">
        <f t="shared" si="5"/>
        <v>-255122956</v>
      </c>
      <c r="U45" s="58">
        <f t="shared" si="5"/>
        <v>631325924</v>
      </c>
      <c r="V45" s="58">
        <f t="shared" si="5"/>
        <v>349083443</v>
      </c>
      <c r="W45" s="58">
        <f t="shared" si="5"/>
        <v>313794372</v>
      </c>
      <c r="X45" s="58">
        <f t="shared" si="5"/>
        <v>1330058725</v>
      </c>
      <c r="Y45" s="58">
        <f t="shared" si="5"/>
        <v>-1016264353</v>
      </c>
      <c r="Z45" s="59">
        <f>+IF(X45&lt;&gt;0,+(Y45/X45)*100,0)</f>
        <v>-76.40747990281407</v>
      </c>
      <c r="AA45" s="56">
        <f>SUM(AA43:AA44)</f>
        <v>1330058725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440358875</v>
      </c>
      <c r="D47" s="71">
        <f>SUM(D45:D46)</f>
        <v>0</v>
      </c>
      <c r="E47" s="72">
        <f t="shared" si="6"/>
        <v>975459670</v>
      </c>
      <c r="F47" s="73">
        <f t="shared" si="6"/>
        <v>1330058725</v>
      </c>
      <c r="G47" s="73">
        <f t="shared" si="6"/>
        <v>237161034</v>
      </c>
      <c r="H47" s="74">
        <f t="shared" si="6"/>
        <v>-62980455</v>
      </c>
      <c r="I47" s="74">
        <f t="shared" si="6"/>
        <v>-187525453</v>
      </c>
      <c r="J47" s="74">
        <f t="shared" si="6"/>
        <v>-13344874</v>
      </c>
      <c r="K47" s="74">
        <f t="shared" si="6"/>
        <v>-229651388</v>
      </c>
      <c r="L47" s="74">
        <f t="shared" si="6"/>
        <v>-164090831</v>
      </c>
      <c r="M47" s="73">
        <f t="shared" si="6"/>
        <v>437853162</v>
      </c>
      <c r="N47" s="73">
        <f t="shared" si="6"/>
        <v>44110943</v>
      </c>
      <c r="O47" s="74">
        <f t="shared" si="6"/>
        <v>-140048240</v>
      </c>
      <c r="P47" s="74">
        <f t="shared" si="6"/>
        <v>-105942821</v>
      </c>
      <c r="Q47" s="74">
        <f t="shared" si="6"/>
        <v>179935921</v>
      </c>
      <c r="R47" s="74">
        <f t="shared" si="6"/>
        <v>-66055140</v>
      </c>
      <c r="S47" s="74">
        <f t="shared" si="6"/>
        <v>-27119525</v>
      </c>
      <c r="T47" s="73">
        <f t="shared" si="6"/>
        <v>-255122956</v>
      </c>
      <c r="U47" s="73">
        <f t="shared" si="6"/>
        <v>631325924</v>
      </c>
      <c r="V47" s="74">
        <f t="shared" si="6"/>
        <v>349083443</v>
      </c>
      <c r="W47" s="74">
        <f t="shared" si="6"/>
        <v>313794372</v>
      </c>
      <c r="X47" s="74">
        <f t="shared" si="6"/>
        <v>1330058725</v>
      </c>
      <c r="Y47" s="74">
        <f t="shared" si="6"/>
        <v>-1016264353</v>
      </c>
      <c r="Z47" s="75">
        <f>+IF(X47&lt;&gt;0,+(Y47/X47)*100,0)</f>
        <v>-76.40747990281407</v>
      </c>
      <c r="AA47" s="76">
        <f>SUM(AA45:AA46)</f>
        <v>1330058725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78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/>
      <c r="D5" s="6"/>
      <c r="E5" s="7">
        <v>2353508050</v>
      </c>
      <c r="F5" s="8">
        <v>2353508050</v>
      </c>
      <c r="G5" s="8">
        <v>2462140292</v>
      </c>
      <c r="H5" s="8"/>
      <c r="I5" s="8">
        <v>-5679364</v>
      </c>
      <c r="J5" s="8">
        <v>2456460928</v>
      </c>
      <c r="K5" s="8"/>
      <c r="L5" s="8"/>
      <c r="M5" s="8"/>
      <c r="N5" s="8"/>
      <c r="O5" s="8">
        <v>-7674656</v>
      </c>
      <c r="P5" s="8"/>
      <c r="Q5" s="8">
        <v>-7317239</v>
      </c>
      <c r="R5" s="8">
        <v>-14991895</v>
      </c>
      <c r="S5" s="8">
        <v>-4444777</v>
      </c>
      <c r="T5" s="8">
        <v>-7108559</v>
      </c>
      <c r="U5" s="8"/>
      <c r="V5" s="8">
        <v>-11553336</v>
      </c>
      <c r="W5" s="8">
        <v>2429915697</v>
      </c>
      <c r="X5" s="8">
        <v>2353508050</v>
      </c>
      <c r="Y5" s="8">
        <v>76407647</v>
      </c>
      <c r="Z5" s="2">
        <v>3.25</v>
      </c>
      <c r="AA5" s="6">
        <v>2353508050</v>
      </c>
    </row>
    <row r="6" spans="1:27" ht="12.75">
      <c r="A6" s="23" t="s">
        <v>32</v>
      </c>
      <c r="B6" s="24"/>
      <c r="C6" s="6"/>
      <c r="D6" s="6"/>
      <c r="E6" s="7">
        <v>14033597570</v>
      </c>
      <c r="F6" s="8">
        <v>14033597570</v>
      </c>
      <c r="G6" s="8">
        <v>396099806</v>
      </c>
      <c r="H6" s="8"/>
      <c r="I6" s="8">
        <v>-160462909</v>
      </c>
      <c r="J6" s="8">
        <v>235636897</v>
      </c>
      <c r="K6" s="8"/>
      <c r="L6" s="8"/>
      <c r="M6" s="8"/>
      <c r="N6" s="8"/>
      <c r="O6" s="8">
        <v>304343660</v>
      </c>
      <c r="P6" s="8"/>
      <c r="Q6" s="8">
        <v>223925839</v>
      </c>
      <c r="R6" s="8">
        <v>528269499</v>
      </c>
      <c r="S6" s="8">
        <v>497890432</v>
      </c>
      <c r="T6" s="8">
        <v>148785679</v>
      </c>
      <c r="U6" s="8"/>
      <c r="V6" s="8">
        <v>646676111</v>
      </c>
      <c r="W6" s="8">
        <v>1410582507</v>
      </c>
      <c r="X6" s="8">
        <v>4378597570</v>
      </c>
      <c r="Y6" s="8">
        <v>-2968015063</v>
      </c>
      <c r="Z6" s="2">
        <v>-67.78</v>
      </c>
      <c r="AA6" s="6">
        <v>14033597570</v>
      </c>
    </row>
    <row r="7" spans="1:27" ht="12.75">
      <c r="A7" s="25" t="s">
        <v>33</v>
      </c>
      <c r="B7" s="24"/>
      <c r="C7" s="6"/>
      <c r="D7" s="6"/>
      <c r="E7" s="7">
        <v>815772070</v>
      </c>
      <c r="F7" s="8">
        <v>815772070</v>
      </c>
      <c r="G7" s="8">
        <v>83678590</v>
      </c>
      <c r="H7" s="8"/>
      <c r="I7" s="8">
        <v>97148250</v>
      </c>
      <c r="J7" s="8">
        <v>180826840</v>
      </c>
      <c r="K7" s="8"/>
      <c r="L7" s="8"/>
      <c r="M7" s="8"/>
      <c r="N7" s="8"/>
      <c r="O7" s="8">
        <v>112434253</v>
      </c>
      <c r="P7" s="8"/>
      <c r="Q7" s="8">
        <v>125022768</v>
      </c>
      <c r="R7" s="8">
        <v>237457021</v>
      </c>
      <c r="S7" s="8">
        <v>127510609</v>
      </c>
      <c r="T7" s="8">
        <v>93379344</v>
      </c>
      <c r="U7" s="8"/>
      <c r="V7" s="8">
        <v>220889953</v>
      </c>
      <c r="W7" s="8">
        <v>639173814</v>
      </c>
      <c r="X7" s="8">
        <v>815772070</v>
      </c>
      <c r="Y7" s="8">
        <v>-176598256</v>
      </c>
      <c r="Z7" s="2">
        <v>-21.65</v>
      </c>
      <c r="AA7" s="6">
        <v>815772070</v>
      </c>
    </row>
    <row r="8" spans="1:27" ht="12.75">
      <c r="A8" s="25" t="s">
        <v>34</v>
      </c>
      <c r="B8" s="24"/>
      <c r="C8" s="6"/>
      <c r="D8" s="6"/>
      <c r="E8" s="7">
        <v>369745060</v>
      </c>
      <c r="F8" s="8">
        <v>369745060</v>
      </c>
      <c r="G8" s="8">
        <v>30375644</v>
      </c>
      <c r="H8" s="8"/>
      <c r="I8" s="8">
        <v>39692912</v>
      </c>
      <c r="J8" s="8">
        <v>70068556</v>
      </c>
      <c r="K8" s="8"/>
      <c r="L8" s="8"/>
      <c r="M8" s="8"/>
      <c r="N8" s="8"/>
      <c r="O8" s="8">
        <v>60351934</v>
      </c>
      <c r="P8" s="8"/>
      <c r="Q8" s="8">
        <v>55431052</v>
      </c>
      <c r="R8" s="8">
        <v>115782986</v>
      </c>
      <c r="S8" s="8">
        <v>54071499</v>
      </c>
      <c r="T8" s="8">
        <v>47508049</v>
      </c>
      <c r="U8" s="8"/>
      <c r="V8" s="8">
        <v>101579548</v>
      </c>
      <c r="W8" s="8">
        <v>287431090</v>
      </c>
      <c r="X8" s="8">
        <v>369745060</v>
      </c>
      <c r="Y8" s="8">
        <v>-82313970</v>
      </c>
      <c r="Z8" s="2">
        <v>-22.26</v>
      </c>
      <c r="AA8" s="6">
        <v>369745060</v>
      </c>
    </row>
    <row r="9" spans="1:27" ht="12.75">
      <c r="A9" s="25" t="s">
        <v>35</v>
      </c>
      <c r="B9" s="24"/>
      <c r="C9" s="6"/>
      <c r="D9" s="6"/>
      <c r="E9" s="7">
        <v>246024453</v>
      </c>
      <c r="F9" s="8">
        <v>246024453</v>
      </c>
      <c r="G9" s="8">
        <v>18878556</v>
      </c>
      <c r="H9" s="8"/>
      <c r="I9" s="8">
        <v>13737860</v>
      </c>
      <c r="J9" s="8">
        <v>32616416</v>
      </c>
      <c r="K9" s="8"/>
      <c r="L9" s="8"/>
      <c r="M9" s="8"/>
      <c r="N9" s="8"/>
      <c r="O9" s="8">
        <v>21466803</v>
      </c>
      <c r="P9" s="8"/>
      <c r="Q9" s="8">
        <v>21441006</v>
      </c>
      <c r="R9" s="8">
        <v>42907809</v>
      </c>
      <c r="S9" s="8">
        <v>21197686</v>
      </c>
      <c r="T9" s="8">
        <v>21324977</v>
      </c>
      <c r="U9" s="8"/>
      <c r="V9" s="8">
        <v>42522663</v>
      </c>
      <c r="W9" s="8">
        <v>118046888</v>
      </c>
      <c r="X9" s="8">
        <v>246024453</v>
      </c>
      <c r="Y9" s="8">
        <v>-127977565</v>
      </c>
      <c r="Z9" s="2">
        <v>-52.02</v>
      </c>
      <c r="AA9" s="6">
        <v>246024453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/>
      <c r="D11" s="6"/>
      <c r="E11" s="7">
        <v>36797370</v>
      </c>
      <c r="F11" s="8">
        <v>36797370</v>
      </c>
      <c r="G11" s="8">
        <v>2650315</v>
      </c>
      <c r="H11" s="8"/>
      <c r="I11" s="8">
        <v>908481</v>
      </c>
      <c r="J11" s="8">
        <v>3558796</v>
      </c>
      <c r="K11" s="8"/>
      <c r="L11" s="8"/>
      <c r="M11" s="8"/>
      <c r="N11" s="8"/>
      <c r="O11" s="8">
        <v>2532712</v>
      </c>
      <c r="P11" s="8"/>
      <c r="Q11" s="8">
        <v>2155444</v>
      </c>
      <c r="R11" s="8">
        <v>4688156</v>
      </c>
      <c r="S11" s="8">
        <v>1919334</v>
      </c>
      <c r="T11" s="8">
        <v>2246918</v>
      </c>
      <c r="U11" s="8"/>
      <c r="V11" s="8">
        <v>4166252</v>
      </c>
      <c r="W11" s="8">
        <v>12413204</v>
      </c>
      <c r="X11" s="8">
        <v>36783400</v>
      </c>
      <c r="Y11" s="8">
        <v>-24370196</v>
      </c>
      <c r="Z11" s="2">
        <v>-66.25</v>
      </c>
      <c r="AA11" s="6">
        <v>36797370</v>
      </c>
    </row>
    <row r="12" spans="1:27" ht="12.75">
      <c r="A12" s="25" t="s">
        <v>37</v>
      </c>
      <c r="B12" s="29"/>
      <c r="C12" s="6"/>
      <c r="D12" s="6"/>
      <c r="E12" s="7">
        <v>113115119</v>
      </c>
      <c r="F12" s="8">
        <v>113115119</v>
      </c>
      <c r="G12" s="8">
        <v>25375379</v>
      </c>
      <c r="H12" s="8"/>
      <c r="I12" s="8">
        <v>15818473</v>
      </c>
      <c r="J12" s="8">
        <v>41193852</v>
      </c>
      <c r="K12" s="8"/>
      <c r="L12" s="8"/>
      <c r="M12" s="8"/>
      <c r="N12" s="8"/>
      <c r="O12" s="8">
        <v>14243851</v>
      </c>
      <c r="P12" s="8"/>
      <c r="Q12" s="8">
        <v>13387048</v>
      </c>
      <c r="R12" s="8">
        <v>27630899</v>
      </c>
      <c r="S12" s="8"/>
      <c r="T12" s="8">
        <v>1704045</v>
      </c>
      <c r="U12" s="8"/>
      <c r="V12" s="8">
        <v>1704045</v>
      </c>
      <c r="W12" s="8">
        <v>70528796</v>
      </c>
      <c r="X12" s="8">
        <v>113115119</v>
      </c>
      <c r="Y12" s="8">
        <v>-42586323</v>
      </c>
      <c r="Z12" s="2">
        <v>-37.65</v>
      </c>
      <c r="AA12" s="6">
        <v>113115119</v>
      </c>
    </row>
    <row r="13" spans="1:27" ht="12.75">
      <c r="A13" s="23" t="s">
        <v>38</v>
      </c>
      <c r="B13" s="29"/>
      <c r="C13" s="6"/>
      <c r="D13" s="6"/>
      <c r="E13" s="7">
        <v>291719670</v>
      </c>
      <c r="F13" s="8">
        <v>291719670</v>
      </c>
      <c r="G13" s="8">
        <v>25401121</v>
      </c>
      <c r="H13" s="8"/>
      <c r="I13" s="8">
        <v>-71497765</v>
      </c>
      <c r="J13" s="8">
        <v>-46096644</v>
      </c>
      <c r="K13" s="8"/>
      <c r="L13" s="8"/>
      <c r="M13" s="8"/>
      <c r="N13" s="8"/>
      <c r="O13" s="8">
        <v>28178622</v>
      </c>
      <c r="P13" s="8"/>
      <c r="Q13" s="8">
        <v>30261519</v>
      </c>
      <c r="R13" s="8">
        <v>58440141</v>
      </c>
      <c r="S13" s="8">
        <v>34278940</v>
      </c>
      <c r="T13" s="8">
        <v>33325409</v>
      </c>
      <c r="U13" s="8"/>
      <c r="V13" s="8">
        <v>67604349</v>
      </c>
      <c r="W13" s="8">
        <v>79947846</v>
      </c>
      <c r="X13" s="8">
        <v>291719670</v>
      </c>
      <c r="Y13" s="8">
        <v>-211771824</v>
      </c>
      <c r="Z13" s="2">
        <v>-72.59</v>
      </c>
      <c r="AA13" s="6">
        <v>291719670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/>
      <c r="D15" s="6"/>
      <c r="E15" s="7">
        <v>253517250</v>
      </c>
      <c r="F15" s="8">
        <v>253517250</v>
      </c>
      <c r="G15" s="8">
        <v>2231181</v>
      </c>
      <c r="H15" s="8"/>
      <c r="I15" s="8">
        <v>5211587</v>
      </c>
      <c r="J15" s="8">
        <v>7442768</v>
      </c>
      <c r="K15" s="8"/>
      <c r="L15" s="8"/>
      <c r="M15" s="8"/>
      <c r="N15" s="8"/>
      <c r="O15" s="8">
        <v>5808896</v>
      </c>
      <c r="P15" s="8"/>
      <c r="Q15" s="8">
        <v>4841428</v>
      </c>
      <c r="R15" s="8">
        <v>10650324</v>
      </c>
      <c r="S15" s="8">
        <v>453363</v>
      </c>
      <c r="T15" s="8">
        <v>672393</v>
      </c>
      <c r="U15" s="8"/>
      <c r="V15" s="8">
        <v>1125756</v>
      </c>
      <c r="W15" s="8">
        <v>19218848</v>
      </c>
      <c r="X15" s="8">
        <v>253517250</v>
      </c>
      <c r="Y15" s="8">
        <v>-234298402</v>
      </c>
      <c r="Z15" s="2">
        <v>-92.42</v>
      </c>
      <c r="AA15" s="6">
        <v>253517250</v>
      </c>
    </row>
    <row r="16" spans="1:27" ht="12.75">
      <c r="A16" s="23" t="s">
        <v>41</v>
      </c>
      <c r="B16" s="29"/>
      <c r="C16" s="6"/>
      <c r="D16" s="6"/>
      <c r="E16" s="7">
        <v>21341610</v>
      </c>
      <c r="F16" s="8">
        <v>21341610</v>
      </c>
      <c r="G16" s="8">
        <v>1992773</v>
      </c>
      <c r="H16" s="8"/>
      <c r="I16" s="8">
        <v>1631103</v>
      </c>
      <c r="J16" s="8">
        <v>3623876</v>
      </c>
      <c r="K16" s="8"/>
      <c r="L16" s="8"/>
      <c r="M16" s="8"/>
      <c r="N16" s="8"/>
      <c r="O16" s="8">
        <v>1699010</v>
      </c>
      <c r="P16" s="8"/>
      <c r="Q16" s="8">
        <v>1236174</v>
      </c>
      <c r="R16" s="8">
        <v>2935184</v>
      </c>
      <c r="S16" s="8">
        <v>1335</v>
      </c>
      <c r="T16" s="8">
        <v>132845</v>
      </c>
      <c r="U16" s="8"/>
      <c r="V16" s="8">
        <v>134180</v>
      </c>
      <c r="W16" s="8">
        <v>6693240</v>
      </c>
      <c r="X16" s="8">
        <v>21341614</v>
      </c>
      <c r="Y16" s="8">
        <v>-14648374</v>
      </c>
      <c r="Z16" s="2">
        <v>-68.64</v>
      </c>
      <c r="AA16" s="6">
        <v>21341610</v>
      </c>
    </row>
    <row r="17" spans="1:27" ht="12.75">
      <c r="A17" s="23" t="s">
        <v>42</v>
      </c>
      <c r="B17" s="29"/>
      <c r="C17" s="6"/>
      <c r="D17" s="6"/>
      <c r="E17" s="7">
        <v>3094510</v>
      </c>
      <c r="F17" s="8">
        <v>3094510</v>
      </c>
      <c r="G17" s="8">
        <v>280643</v>
      </c>
      <c r="H17" s="8"/>
      <c r="I17" s="8">
        <v>289260</v>
      </c>
      <c r="J17" s="8">
        <v>569903</v>
      </c>
      <c r="K17" s="8"/>
      <c r="L17" s="8"/>
      <c r="M17" s="8"/>
      <c r="N17" s="8"/>
      <c r="O17" s="8">
        <v>298309</v>
      </c>
      <c r="P17" s="8"/>
      <c r="Q17" s="8">
        <v>298939</v>
      </c>
      <c r="R17" s="8">
        <v>597248</v>
      </c>
      <c r="S17" s="8">
        <v>301275</v>
      </c>
      <c r="T17" s="8">
        <v>301486</v>
      </c>
      <c r="U17" s="8"/>
      <c r="V17" s="8">
        <v>602761</v>
      </c>
      <c r="W17" s="8">
        <v>1769912</v>
      </c>
      <c r="X17" s="8">
        <v>3094510</v>
      </c>
      <c r="Y17" s="8">
        <v>-1324598</v>
      </c>
      <c r="Z17" s="2">
        <v>-42.8</v>
      </c>
      <c r="AA17" s="6">
        <v>3094510</v>
      </c>
    </row>
    <row r="18" spans="1:27" ht="12.75">
      <c r="A18" s="23" t="s">
        <v>43</v>
      </c>
      <c r="B18" s="29"/>
      <c r="C18" s="6"/>
      <c r="D18" s="6"/>
      <c r="E18" s="7">
        <v>1219292910</v>
      </c>
      <c r="F18" s="8">
        <v>1219292910</v>
      </c>
      <c r="G18" s="8">
        <v>427913056</v>
      </c>
      <c r="H18" s="8"/>
      <c r="I18" s="8">
        <v>37324</v>
      </c>
      <c r="J18" s="8">
        <v>427950380</v>
      </c>
      <c r="K18" s="8"/>
      <c r="L18" s="8"/>
      <c r="M18" s="8"/>
      <c r="N18" s="8"/>
      <c r="O18" s="8">
        <v>-185150058</v>
      </c>
      <c r="P18" s="8"/>
      <c r="Q18" s="8">
        <v>230115000</v>
      </c>
      <c r="R18" s="8">
        <v>44964942</v>
      </c>
      <c r="S18" s="8">
        <v>2386184</v>
      </c>
      <c r="T18" s="8">
        <v>23381839</v>
      </c>
      <c r="U18" s="8"/>
      <c r="V18" s="8">
        <v>25768023</v>
      </c>
      <c r="W18" s="8">
        <v>498683345</v>
      </c>
      <c r="X18" s="8">
        <v>1219292910</v>
      </c>
      <c r="Y18" s="8">
        <v>-720609565</v>
      </c>
      <c r="Z18" s="2">
        <v>-59.1</v>
      </c>
      <c r="AA18" s="6">
        <v>1219292910</v>
      </c>
    </row>
    <row r="19" spans="1:27" ht="12.75">
      <c r="A19" s="23" t="s">
        <v>44</v>
      </c>
      <c r="B19" s="29"/>
      <c r="C19" s="6"/>
      <c r="D19" s="6"/>
      <c r="E19" s="7">
        <v>904229930</v>
      </c>
      <c r="F19" s="26">
        <v>904229930</v>
      </c>
      <c r="G19" s="26">
        <v>11792793</v>
      </c>
      <c r="H19" s="26"/>
      <c r="I19" s="26">
        <v>8607763</v>
      </c>
      <c r="J19" s="26">
        <v>20400556</v>
      </c>
      <c r="K19" s="26"/>
      <c r="L19" s="26"/>
      <c r="M19" s="26"/>
      <c r="N19" s="26"/>
      <c r="O19" s="26">
        <v>238981548</v>
      </c>
      <c r="P19" s="26"/>
      <c r="Q19" s="26">
        <v>4908772</v>
      </c>
      <c r="R19" s="26">
        <v>243890320</v>
      </c>
      <c r="S19" s="26">
        <v>1188075</v>
      </c>
      <c r="T19" s="26">
        <v>-66847694</v>
      </c>
      <c r="U19" s="26"/>
      <c r="V19" s="26">
        <v>-65659619</v>
      </c>
      <c r="W19" s="26">
        <v>198631257</v>
      </c>
      <c r="X19" s="26">
        <v>904229930</v>
      </c>
      <c r="Y19" s="26">
        <v>-705598673</v>
      </c>
      <c r="Z19" s="27">
        <v>-78.03</v>
      </c>
      <c r="AA19" s="28">
        <v>904229930</v>
      </c>
    </row>
    <row r="20" spans="1:27" ht="12.75">
      <c r="A20" s="23" t="s">
        <v>45</v>
      </c>
      <c r="B20" s="29"/>
      <c r="C20" s="6"/>
      <c r="D20" s="6"/>
      <c r="E20" s="7">
        <v>500000</v>
      </c>
      <c r="F20" s="8">
        <v>500000</v>
      </c>
      <c r="G20" s="8"/>
      <c r="H20" s="8"/>
      <c r="I20" s="30"/>
      <c r="J20" s="8"/>
      <c r="K20" s="8"/>
      <c r="L20" s="8"/>
      <c r="M20" s="8"/>
      <c r="N20" s="8"/>
      <c r="O20" s="8"/>
      <c r="P20" s="30"/>
      <c r="Q20" s="8"/>
      <c r="R20" s="8"/>
      <c r="S20" s="8"/>
      <c r="T20" s="8"/>
      <c r="U20" s="8"/>
      <c r="V20" s="8"/>
      <c r="W20" s="30"/>
      <c r="X20" s="8">
        <v>500000</v>
      </c>
      <c r="Y20" s="8">
        <v>-500000</v>
      </c>
      <c r="Z20" s="2">
        <v>-100</v>
      </c>
      <c r="AA20" s="6">
        <v>500000</v>
      </c>
    </row>
    <row r="21" spans="1:27" ht="24.75" customHeight="1">
      <c r="A21" s="31" t="s">
        <v>46</v>
      </c>
      <c r="B21" s="32"/>
      <c r="C21" s="33">
        <f aca="true" t="shared" si="0" ref="C21:Y21">SUM(C5:C20)</f>
        <v>0</v>
      </c>
      <c r="D21" s="33">
        <f t="shared" si="0"/>
        <v>0</v>
      </c>
      <c r="E21" s="34">
        <f t="shared" si="0"/>
        <v>20662255572</v>
      </c>
      <c r="F21" s="35">
        <f t="shared" si="0"/>
        <v>20662255572</v>
      </c>
      <c r="G21" s="35">
        <f t="shared" si="0"/>
        <v>3488810149</v>
      </c>
      <c r="H21" s="35">
        <f t="shared" si="0"/>
        <v>0</v>
      </c>
      <c r="I21" s="35">
        <f t="shared" si="0"/>
        <v>-54557025</v>
      </c>
      <c r="J21" s="35">
        <f t="shared" si="0"/>
        <v>3434253124</v>
      </c>
      <c r="K21" s="35">
        <f t="shared" si="0"/>
        <v>0</v>
      </c>
      <c r="L21" s="35">
        <f t="shared" si="0"/>
        <v>0</v>
      </c>
      <c r="M21" s="35">
        <f t="shared" si="0"/>
        <v>0</v>
      </c>
      <c r="N21" s="35">
        <f t="shared" si="0"/>
        <v>0</v>
      </c>
      <c r="O21" s="35">
        <f t="shared" si="0"/>
        <v>597514884</v>
      </c>
      <c r="P21" s="35">
        <f t="shared" si="0"/>
        <v>0</v>
      </c>
      <c r="Q21" s="35">
        <f t="shared" si="0"/>
        <v>705707750</v>
      </c>
      <c r="R21" s="35">
        <f t="shared" si="0"/>
        <v>1303222634</v>
      </c>
      <c r="S21" s="35">
        <f t="shared" si="0"/>
        <v>736753955</v>
      </c>
      <c r="T21" s="35">
        <f t="shared" si="0"/>
        <v>298806731</v>
      </c>
      <c r="U21" s="35">
        <f t="shared" si="0"/>
        <v>0</v>
      </c>
      <c r="V21" s="35">
        <f t="shared" si="0"/>
        <v>1035560686</v>
      </c>
      <c r="W21" s="35">
        <f t="shared" si="0"/>
        <v>5773036444</v>
      </c>
      <c r="X21" s="35">
        <f t="shared" si="0"/>
        <v>11007241606</v>
      </c>
      <c r="Y21" s="35">
        <f t="shared" si="0"/>
        <v>-5234205162</v>
      </c>
      <c r="Z21" s="36">
        <f>+IF(X21&lt;&gt;0,+(Y21/X21)*100,0)</f>
        <v>-47.55237823749464</v>
      </c>
      <c r="AA21" s="33">
        <f>SUM(AA5:AA20)</f>
        <v>20662255572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/>
      <c r="D24" s="6"/>
      <c r="E24" s="7">
        <v>3660995799</v>
      </c>
      <c r="F24" s="8">
        <v>3660995799</v>
      </c>
      <c r="G24" s="8">
        <v>257214610</v>
      </c>
      <c r="H24" s="8"/>
      <c r="I24" s="8">
        <v>254064441</v>
      </c>
      <c r="J24" s="8">
        <v>511279051</v>
      </c>
      <c r="K24" s="8"/>
      <c r="L24" s="8"/>
      <c r="M24" s="8"/>
      <c r="N24" s="8"/>
      <c r="O24" s="8">
        <v>258101761</v>
      </c>
      <c r="P24" s="8"/>
      <c r="Q24" s="8">
        <v>428525138</v>
      </c>
      <c r="R24" s="8">
        <v>686626899</v>
      </c>
      <c r="S24" s="8">
        <v>223100078</v>
      </c>
      <c r="T24" s="8">
        <v>283800014</v>
      </c>
      <c r="U24" s="8"/>
      <c r="V24" s="8">
        <v>506900092</v>
      </c>
      <c r="W24" s="8">
        <v>1704806042</v>
      </c>
      <c r="X24" s="8">
        <v>3660995799</v>
      </c>
      <c r="Y24" s="8">
        <v>-1956189757</v>
      </c>
      <c r="Z24" s="2">
        <v>-53.43</v>
      </c>
      <c r="AA24" s="6">
        <v>3660995799</v>
      </c>
    </row>
    <row r="25" spans="1:27" ht="12.75">
      <c r="A25" s="25" t="s">
        <v>49</v>
      </c>
      <c r="B25" s="24"/>
      <c r="C25" s="6"/>
      <c r="D25" s="6"/>
      <c r="E25" s="7">
        <v>80438940</v>
      </c>
      <c r="F25" s="8">
        <v>80438940</v>
      </c>
      <c r="G25" s="8">
        <v>6085069</v>
      </c>
      <c r="H25" s="8"/>
      <c r="I25" s="8">
        <v>6157279</v>
      </c>
      <c r="J25" s="8">
        <v>12242348</v>
      </c>
      <c r="K25" s="8"/>
      <c r="L25" s="8"/>
      <c r="M25" s="8"/>
      <c r="N25" s="8"/>
      <c r="O25" s="8">
        <v>6111082</v>
      </c>
      <c r="P25" s="8"/>
      <c r="Q25" s="8">
        <v>6083818</v>
      </c>
      <c r="R25" s="8">
        <v>12194900</v>
      </c>
      <c r="S25" s="8">
        <v>6111157</v>
      </c>
      <c r="T25" s="8">
        <v>8578351</v>
      </c>
      <c r="U25" s="8"/>
      <c r="V25" s="8">
        <v>14689508</v>
      </c>
      <c r="W25" s="8">
        <v>39126756</v>
      </c>
      <c r="X25" s="8">
        <v>80438940</v>
      </c>
      <c r="Y25" s="8">
        <v>-41312184</v>
      </c>
      <c r="Z25" s="2">
        <v>-51.36</v>
      </c>
      <c r="AA25" s="6">
        <v>80438940</v>
      </c>
    </row>
    <row r="26" spans="1:27" ht="12.75">
      <c r="A26" s="25" t="s">
        <v>50</v>
      </c>
      <c r="B26" s="24"/>
      <c r="C26" s="6"/>
      <c r="D26" s="6"/>
      <c r="E26" s="7">
        <v>1158134083</v>
      </c>
      <c r="F26" s="8">
        <v>1158134083</v>
      </c>
      <c r="G26" s="8">
        <v>7062171</v>
      </c>
      <c r="H26" s="8"/>
      <c r="I26" s="8">
        <v>345947257</v>
      </c>
      <c r="J26" s="8">
        <v>353009428</v>
      </c>
      <c r="K26" s="8"/>
      <c r="L26" s="8"/>
      <c r="M26" s="8"/>
      <c r="N26" s="8"/>
      <c r="O26" s="8">
        <v>130819281</v>
      </c>
      <c r="P26" s="8"/>
      <c r="Q26" s="8">
        <v>66879367</v>
      </c>
      <c r="R26" s="8">
        <v>197698648</v>
      </c>
      <c r="S26" s="8">
        <v>8652786</v>
      </c>
      <c r="T26" s="8">
        <v>22880476</v>
      </c>
      <c r="U26" s="8"/>
      <c r="V26" s="8">
        <v>31533262</v>
      </c>
      <c r="W26" s="8">
        <v>582241338</v>
      </c>
      <c r="X26" s="8">
        <v>1158134083</v>
      </c>
      <c r="Y26" s="8">
        <v>-575892745</v>
      </c>
      <c r="Z26" s="2">
        <v>-49.73</v>
      </c>
      <c r="AA26" s="6">
        <v>1158134083</v>
      </c>
    </row>
    <row r="27" spans="1:27" ht="12.75">
      <c r="A27" s="25" t="s">
        <v>51</v>
      </c>
      <c r="B27" s="24"/>
      <c r="C27" s="6"/>
      <c r="D27" s="6"/>
      <c r="E27" s="7">
        <v>614541199</v>
      </c>
      <c r="F27" s="8">
        <v>614541199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614541199</v>
      </c>
      <c r="Y27" s="8">
        <v>-614541199</v>
      </c>
      <c r="Z27" s="2">
        <v>-100</v>
      </c>
      <c r="AA27" s="6">
        <v>614541199</v>
      </c>
    </row>
    <row r="28" spans="1:27" ht="12.75">
      <c r="A28" s="25" t="s">
        <v>52</v>
      </c>
      <c r="B28" s="24"/>
      <c r="C28" s="6"/>
      <c r="D28" s="6"/>
      <c r="E28" s="7">
        <v>173360580</v>
      </c>
      <c r="F28" s="8">
        <v>173360580</v>
      </c>
      <c r="G28" s="8">
        <v>25853338</v>
      </c>
      <c r="H28" s="8"/>
      <c r="I28" s="8">
        <v>19380777</v>
      </c>
      <c r="J28" s="8">
        <v>45234115</v>
      </c>
      <c r="K28" s="8"/>
      <c r="L28" s="8"/>
      <c r="M28" s="8"/>
      <c r="N28" s="8"/>
      <c r="O28" s="8">
        <v>24539115</v>
      </c>
      <c r="P28" s="8"/>
      <c r="Q28" s="8">
        <v>18912869</v>
      </c>
      <c r="R28" s="8">
        <v>43451984</v>
      </c>
      <c r="S28" s="8">
        <v>-2462</v>
      </c>
      <c r="T28" s="8">
        <v>18904995</v>
      </c>
      <c r="U28" s="8"/>
      <c r="V28" s="8">
        <v>18902533</v>
      </c>
      <c r="W28" s="8">
        <v>107588632</v>
      </c>
      <c r="X28" s="8">
        <v>173360580</v>
      </c>
      <c r="Y28" s="8">
        <v>-65771948</v>
      </c>
      <c r="Z28" s="2">
        <v>-37.94</v>
      </c>
      <c r="AA28" s="6">
        <v>173360580</v>
      </c>
    </row>
    <row r="29" spans="1:27" ht="12.75">
      <c r="A29" s="25" t="s">
        <v>53</v>
      </c>
      <c r="B29" s="24"/>
      <c r="C29" s="6"/>
      <c r="D29" s="6"/>
      <c r="E29" s="7">
        <v>3555290420</v>
      </c>
      <c r="F29" s="8">
        <v>3555290420</v>
      </c>
      <c r="G29" s="8">
        <v>443319332</v>
      </c>
      <c r="H29" s="8"/>
      <c r="I29" s="8">
        <v>-416562535</v>
      </c>
      <c r="J29" s="8">
        <v>26756797</v>
      </c>
      <c r="K29" s="8"/>
      <c r="L29" s="8"/>
      <c r="M29" s="8"/>
      <c r="N29" s="8"/>
      <c r="O29" s="8">
        <v>252147357</v>
      </c>
      <c r="P29" s="8"/>
      <c r="Q29" s="8">
        <v>251816464</v>
      </c>
      <c r="R29" s="8">
        <v>503963821</v>
      </c>
      <c r="S29" s="8">
        <v>421921618</v>
      </c>
      <c r="T29" s="8">
        <v>230146427</v>
      </c>
      <c r="U29" s="8"/>
      <c r="V29" s="8">
        <v>652068045</v>
      </c>
      <c r="W29" s="8">
        <v>1182788663</v>
      </c>
      <c r="X29" s="8">
        <v>3555290420</v>
      </c>
      <c r="Y29" s="8">
        <v>-2372501757</v>
      </c>
      <c r="Z29" s="2">
        <v>-66.73</v>
      </c>
      <c r="AA29" s="6">
        <v>3555290420</v>
      </c>
    </row>
    <row r="30" spans="1:27" ht="12.75">
      <c r="A30" s="25" t="s">
        <v>54</v>
      </c>
      <c r="B30" s="24"/>
      <c r="C30" s="6"/>
      <c r="D30" s="6"/>
      <c r="E30" s="7">
        <v>218047950</v>
      </c>
      <c r="F30" s="8">
        <v>218047950</v>
      </c>
      <c r="G30" s="8">
        <v>9060701</v>
      </c>
      <c r="H30" s="8"/>
      <c r="I30" s="8">
        <v>11400031</v>
      </c>
      <c r="J30" s="8">
        <v>20460732</v>
      </c>
      <c r="K30" s="8"/>
      <c r="L30" s="8"/>
      <c r="M30" s="8"/>
      <c r="N30" s="8"/>
      <c r="O30" s="8">
        <v>12702163</v>
      </c>
      <c r="P30" s="8"/>
      <c r="Q30" s="8">
        <v>14267790</v>
      </c>
      <c r="R30" s="8">
        <v>26969953</v>
      </c>
      <c r="S30" s="8">
        <v>13458252</v>
      </c>
      <c r="T30" s="8">
        <v>30068010</v>
      </c>
      <c r="U30" s="8"/>
      <c r="V30" s="8">
        <v>43526262</v>
      </c>
      <c r="W30" s="8">
        <v>90956947</v>
      </c>
      <c r="X30" s="8">
        <v>218047950</v>
      </c>
      <c r="Y30" s="8">
        <v>-127091003</v>
      </c>
      <c r="Z30" s="2">
        <v>-58.29</v>
      </c>
      <c r="AA30" s="6">
        <v>218047950</v>
      </c>
    </row>
    <row r="31" spans="1:27" ht="12.75">
      <c r="A31" s="25" t="s">
        <v>55</v>
      </c>
      <c r="B31" s="24"/>
      <c r="C31" s="6"/>
      <c r="D31" s="6"/>
      <c r="E31" s="7">
        <v>1289411879</v>
      </c>
      <c r="F31" s="8">
        <v>1289411879</v>
      </c>
      <c r="G31" s="8">
        <v>36470732</v>
      </c>
      <c r="H31" s="8"/>
      <c r="I31" s="8">
        <v>51743166</v>
      </c>
      <c r="J31" s="8">
        <v>88213898</v>
      </c>
      <c r="K31" s="8"/>
      <c r="L31" s="8"/>
      <c r="M31" s="8"/>
      <c r="N31" s="8"/>
      <c r="O31" s="8">
        <v>49062759</v>
      </c>
      <c r="P31" s="8"/>
      <c r="Q31" s="8">
        <v>41389876</v>
      </c>
      <c r="R31" s="8">
        <v>90452635</v>
      </c>
      <c r="S31" s="8">
        <v>24375205</v>
      </c>
      <c r="T31" s="8">
        <v>40515073</v>
      </c>
      <c r="U31" s="8"/>
      <c r="V31" s="8">
        <v>64890278</v>
      </c>
      <c r="W31" s="8">
        <v>243556811</v>
      </c>
      <c r="X31" s="8">
        <v>1289410772</v>
      </c>
      <c r="Y31" s="8">
        <v>-1045853961</v>
      </c>
      <c r="Z31" s="2">
        <v>-81.11</v>
      </c>
      <c r="AA31" s="6">
        <v>1289411879</v>
      </c>
    </row>
    <row r="32" spans="1:27" ht="12.75">
      <c r="A32" s="25" t="s">
        <v>43</v>
      </c>
      <c r="B32" s="24"/>
      <c r="C32" s="6"/>
      <c r="D32" s="6"/>
      <c r="E32" s="7">
        <v>92764890</v>
      </c>
      <c r="F32" s="8">
        <v>92764890</v>
      </c>
      <c r="G32" s="8">
        <v>1183281</v>
      </c>
      <c r="H32" s="8"/>
      <c r="I32" s="8">
        <v>3282289</v>
      </c>
      <c r="J32" s="8">
        <v>4465570</v>
      </c>
      <c r="K32" s="8"/>
      <c r="L32" s="8"/>
      <c r="M32" s="8"/>
      <c r="N32" s="8"/>
      <c r="O32" s="8">
        <v>52866230</v>
      </c>
      <c r="P32" s="8"/>
      <c r="Q32" s="8">
        <v>2039864</v>
      </c>
      <c r="R32" s="8">
        <v>54906094</v>
      </c>
      <c r="S32" s="8">
        <v>5287498</v>
      </c>
      <c r="T32" s="8">
        <v>3914503</v>
      </c>
      <c r="U32" s="8"/>
      <c r="V32" s="8">
        <v>9202001</v>
      </c>
      <c r="W32" s="8">
        <v>68573665</v>
      </c>
      <c r="X32" s="8">
        <v>92764890</v>
      </c>
      <c r="Y32" s="8">
        <v>-24191225</v>
      </c>
      <c r="Z32" s="2">
        <v>-26.08</v>
      </c>
      <c r="AA32" s="6">
        <v>92764890</v>
      </c>
    </row>
    <row r="33" spans="1:27" ht="12.75">
      <c r="A33" s="25" t="s">
        <v>56</v>
      </c>
      <c r="B33" s="24"/>
      <c r="C33" s="6"/>
      <c r="D33" s="6"/>
      <c r="E33" s="7">
        <v>675653743</v>
      </c>
      <c r="F33" s="8">
        <v>675653743</v>
      </c>
      <c r="G33" s="8">
        <v>-884757666</v>
      </c>
      <c r="H33" s="8"/>
      <c r="I33" s="8">
        <v>39985437</v>
      </c>
      <c r="J33" s="8">
        <v>-844772229</v>
      </c>
      <c r="K33" s="8"/>
      <c r="L33" s="8"/>
      <c r="M33" s="8"/>
      <c r="N33" s="8"/>
      <c r="O33" s="8">
        <v>45772522</v>
      </c>
      <c r="P33" s="8"/>
      <c r="Q33" s="8">
        <v>32423409</v>
      </c>
      <c r="R33" s="8">
        <v>78195931</v>
      </c>
      <c r="S33" s="8">
        <v>28577215</v>
      </c>
      <c r="T33" s="8">
        <v>37234862</v>
      </c>
      <c r="U33" s="8"/>
      <c r="V33" s="8">
        <v>65812077</v>
      </c>
      <c r="W33" s="8">
        <v>-700764221</v>
      </c>
      <c r="X33" s="8">
        <v>675654227</v>
      </c>
      <c r="Y33" s="8">
        <v>-1376418448</v>
      </c>
      <c r="Z33" s="2">
        <v>-203.72</v>
      </c>
      <c r="AA33" s="6">
        <v>675653743</v>
      </c>
    </row>
    <row r="34" spans="1:27" ht="12.75">
      <c r="A34" s="23" t="s">
        <v>57</v>
      </c>
      <c r="B34" s="29"/>
      <c r="C34" s="6"/>
      <c r="D34" s="6"/>
      <c r="E34" s="7"/>
      <c r="F34" s="8"/>
      <c r="G34" s="8">
        <v>-347043</v>
      </c>
      <c r="H34" s="8"/>
      <c r="I34" s="8">
        <v>539047</v>
      </c>
      <c r="J34" s="8">
        <v>192004</v>
      </c>
      <c r="K34" s="8"/>
      <c r="L34" s="8"/>
      <c r="M34" s="8"/>
      <c r="N34" s="8"/>
      <c r="O34" s="8">
        <v>-1456</v>
      </c>
      <c r="P34" s="8"/>
      <c r="Q34" s="8"/>
      <c r="R34" s="8">
        <v>-1456</v>
      </c>
      <c r="S34" s="8"/>
      <c r="T34" s="8"/>
      <c r="U34" s="8"/>
      <c r="V34" s="8"/>
      <c r="W34" s="8">
        <v>190548</v>
      </c>
      <c r="X34" s="8"/>
      <c r="Y34" s="8">
        <v>190548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0</v>
      </c>
      <c r="D35" s="33">
        <f>SUM(D24:D34)</f>
        <v>0</v>
      </c>
      <c r="E35" s="34">
        <f t="shared" si="1"/>
        <v>11518639483</v>
      </c>
      <c r="F35" s="35">
        <f t="shared" si="1"/>
        <v>11518639483</v>
      </c>
      <c r="G35" s="35">
        <f t="shared" si="1"/>
        <v>-98855475</v>
      </c>
      <c r="H35" s="35">
        <f t="shared" si="1"/>
        <v>0</v>
      </c>
      <c r="I35" s="35">
        <f t="shared" si="1"/>
        <v>315937189</v>
      </c>
      <c r="J35" s="35">
        <f t="shared" si="1"/>
        <v>217081714</v>
      </c>
      <c r="K35" s="35">
        <f t="shared" si="1"/>
        <v>0</v>
      </c>
      <c r="L35" s="35">
        <f t="shared" si="1"/>
        <v>0</v>
      </c>
      <c r="M35" s="35">
        <f t="shared" si="1"/>
        <v>0</v>
      </c>
      <c r="N35" s="35">
        <f t="shared" si="1"/>
        <v>0</v>
      </c>
      <c r="O35" s="35">
        <f t="shared" si="1"/>
        <v>832120814</v>
      </c>
      <c r="P35" s="35">
        <f t="shared" si="1"/>
        <v>0</v>
      </c>
      <c r="Q35" s="35">
        <f t="shared" si="1"/>
        <v>862338595</v>
      </c>
      <c r="R35" s="35">
        <f t="shared" si="1"/>
        <v>1694459409</v>
      </c>
      <c r="S35" s="35">
        <f t="shared" si="1"/>
        <v>731481347</v>
      </c>
      <c r="T35" s="35">
        <f t="shared" si="1"/>
        <v>676042711</v>
      </c>
      <c r="U35" s="35">
        <f t="shared" si="1"/>
        <v>0</v>
      </c>
      <c r="V35" s="35">
        <f t="shared" si="1"/>
        <v>1407524058</v>
      </c>
      <c r="W35" s="35">
        <f t="shared" si="1"/>
        <v>3319065181</v>
      </c>
      <c r="X35" s="35">
        <f t="shared" si="1"/>
        <v>11518638860</v>
      </c>
      <c r="Y35" s="35">
        <f t="shared" si="1"/>
        <v>-8199573679</v>
      </c>
      <c r="Z35" s="36">
        <f>+IF(X35&lt;&gt;0,+(Y35/X35)*100,0)</f>
        <v>-71.18526571289692</v>
      </c>
      <c r="AA35" s="33">
        <f>SUM(AA24:AA34)</f>
        <v>11518639483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0</v>
      </c>
      <c r="D37" s="46">
        <f>+D21-D35</f>
        <v>0</v>
      </c>
      <c r="E37" s="47">
        <f t="shared" si="2"/>
        <v>9143616089</v>
      </c>
      <c r="F37" s="48">
        <f t="shared" si="2"/>
        <v>9143616089</v>
      </c>
      <c r="G37" s="48">
        <f t="shared" si="2"/>
        <v>3587665624</v>
      </c>
      <c r="H37" s="48">
        <f t="shared" si="2"/>
        <v>0</v>
      </c>
      <c r="I37" s="48">
        <f t="shared" si="2"/>
        <v>-370494214</v>
      </c>
      <c r="J37" s="48">
        <f t="shared" si="2"/>
        <v>3217171410</v>
      </c>
      <c r="K37" s="48">
        <f t="shared" si="2"/>
        <v>0</v>
      </c>
      <c r="L37" s="48">
        <f t="shared" si="2"/>
        <v>0</v>
      </c>
      <c r="M37" s="48">
        <f t="shared" si="2"/>
        <v>0</v>
      </c>
      <c r="N37" s="48">
        <f t="shared" si="2"/>
        <v>0</v>
      </c>
      <c r="O37" s="48">
        <f t="shared" si="2"/>
        <v>-234605930</v>
      </c>
      <c r="P37" s="48">
        <f t="shared" si="2"/>
        <v>0</v>
      </c>
      <c r="Q37" s="48">
        <f t="shared" si="2"/>
        <v>-156630845</v>
      </c>
      <c r="R37" s="48">
        <f t="shared" si="2"/>
        <v>-391236775</v>
      </c>
      <c r="S37" s="48">
        <f t="shared" si="2"/>
        <v>5272608</v>
      </c>
      <c r="T37" s="48">
        <f t="shared" si="2"/>
        <v>-377235980</v>
      </c>
      <c r="U37" s="48">
        <f t="shared" si="2"/>
        <v>0</v>
      </c>
      <c r="V37" s="48">
        <f t="shared" si="2"/>
        <v>-371963372</v>
      </c>
      <c r="W37" s="48">
        <f t="shared" si="2"/>
        <v>2453971263</v>
      </c>
      <c r="X37" s="48">
        <f>IF(F21=F35,0,X21-X35)</f>
        <v>-511397254</v>
      </c>
      <c r="Y37" s="48">
        <f t="shared" si="2"/>
        <v>2965368517</v>
      </c>
      <c r="Z37" s="49">
        <f>+IF(X37&lt;&gt;0,+(Y37/X37)*100,0)</f>
        <v>-579.856167354391</v>
      </c>
      <c r="AA37" s="46">
        <f>+AA21-AA35</f>
        <v>9143616089</v>
      </c>
    </row>
    <row r="38" spans="1:27" ht="22.5" customHeight="1">
      <c r="A38" s="50" t="s">
        <v>60</v>
      </c>
      <c r="B38" s="29"/>
      <c r="C38" s="6"/>
      <c r="D38" s="6"/>
      <c r="E38" s="7">
        <v>1066594890</v>
      </c>
      <c r="F38" s="8">
        <v>1066594890</v>
      </c>
      <c r="G38" s="8"/>
      <c r="H38" s="8"/>
      <c r="I38" s="8">
        <v>552889</v>
      </c>
      <c r="J38" s="8">
        <v>552889</v>
      </c>
      <c r="K38" s="8"/>
      <c r="L38" s="8"/>
      <c r="M38" s="8"/>
      <c r="N38" s="8"/>
      <c r="O38" s="8"/>
      <c r="P38" s="8"/>
      <c r="Q38" s="8"/>
      <c r="R38" s="8"/>
      <c r="S38" s="8">
        <v>309376382</v>
      </c>
      <c r="T38" s="8"/>
      <c r="U38" s="8"/>
      <c r="V38" s="8">
        <v>309376382</v>
      </c>
      <c r="W38" s="8">
        <v>309929271</v>
      </c>
      <c r="X38" s="8">
        <v>1066594890</v>
      </c>
      <c r="Y38" s="8">
        <v>-756665619</v>
      </c>
      <c r="Z38" s="2">
        <v>-70.94</v>
      </c>
      <c r="AA38" s="6">
        <v>1066594890</v>
      </c>
    </row>
    <row r="39" spans="1:27" ht="57" customHeight="1">
      <c r="A39" s="50" t="s">
        <v>61</v>
      </c>
      <c r="B39" s="29"/>
      <c r="C39" s="28"/>
      <c r="D39" s="28"/>
      <c r="E39" s="7">
        <v>120890020</v>
      </c>
      <c r="F39" s="26">
        <v>120890020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>
        <v>9318656</v>
      </c>
      <c r="T39" s="26"/>
      <c r="U39" s="26"/>
      <c r="V39" s="26">
        <v>9318656</v>
      </c>
      <c r="W39" s="26">
        <v>9318656</v>
      </c>
      <c r="X39" s="26">
        <v>120890020</v>
      </c>
      <c r="Y39" s="26">
        <v>-111571364</v>
      </c>
      <c r="Z39" s="27">
        <v>-92.29</v>
      </c>
      <c r="AA39" s="28">
        <v>120890020</v>
      </c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0</v>
      </c>
      <c r="D41" s="56">
        <f>SUM(D37:D40)</f>
        <v>0</v>
      </c>
      <c r="E41" s="57">
        <f t="shared" si="3"/>
        <v>10331100999</v>
      </c>
      <c r="F41" s="58">
        <f t="shared" si="3"/>
        <v>10331100999</v>
      </c>
      <c r="G41" s="58">
        <f t="shared" si="3"/>
        <v>3587665624</v>
      </c>
      <c r="H41" s="58">
        <f t="shared" si="3"/>
        <v>0</v>
      </c>
      <c r="I41" s="58">
        <f t="shared" si="3"/>
        <v>-369941325</v>
      </c>
      <c r="J41" s="58">
        <f t="shared" si="3"/>
        <v>3217724299</v>
      </c>
      <c r="K41" s="58">
        <f t="shared" si="3"/>
        <v>0</v>
      </c>
      <c r="L41" s="58">
        <f t="shared" si="3"/>
        <v>0</v>
      </c>
      <c r="M41" s="58">
        <f t="shared" si="3"/>
        <v>0</v>
      </c>
      <c r="N41" s="58">
        <f t="shared" si="3"/>
        <v>0</v>
      </c>
      <c r="O41" s="58">
        <f t="shared" si="3"/>
        <v>-234605930</v>
      </c>
      <c r="P41" s="58">
        <f t="shared" si="3"/>
        <v>0</v>
      </c>
      <c r="Q41" s="58">
        <f t="shared" si="3"/>
        <v>-156630845</v>
      </c>
      <c r="R41" s="58">
        <f t="shared" si="3"/>
        <v>-391236775</v>
      </c>
      <c r="S41" s="58">
        <f t="shared" si="3"/>
        <v>323967646</v>
      </c>
      <c r="T41" s="58">
        <f t="shared" si="3"/>
        <v>-377235980</v>
      </c>
      <c r="U41" s="58">
        <f t="shared" si="3"/>
        <v>0</v>
      </c>
      <c r="V41" s="58">
        <f t="shared" si="3"/>
        <v>-53268334</v>
      </c>
      <c r="W41" s="58">
        <f t="shared" si="3"/>
        <v>2773219190</v>
      </c>
      <c r="X41" s="58">
        <f t="shared" si="3"/>
        <v>676087656</v>
      </c>
      <c r="Y41" s="58">
        <f t="shared" si="3"/>
        <v>2097131534</v>
      </c>
      <c r="Z41" s="59">
        <f>+IF(X41&lt;&gt;0,+(Y41/X41)*100,0)</f>
        <v>310.1863368438722</v>
      </c>
      <c r="AA41" s="56">
        <f>SUM(AA37:AA40)</f>
        <v>10331100999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0</v>
      </c>
      <c r="D43" s="64">
        <f>+D41-D42</f>
        <v>0</v>
      </c>
      <c r="E43" s="65">
        <f t="shared" si="4"/>
        <v>10331100999</v>
      </c>
      <c r="F43" s="66">
        <f t="shared" si="4"/>
        <v>10331100999</v>
      </c>
      <c r="G43" s="66">
        <f t="shared" si="4"/>
        <v>3587665624</v>
      </c>
      <c r="H43" s="66">
        <f t="shared" si="4"/>
        <v>0</v>
      </c>
      <c r="I43" s="66">
        <f t="shared" si="4"/>
        <v>-369941325</v>
      </c>
      <c r="J43" s="66">
        <f t="shared" si="4"/>
        <v>3217724299</v>
      </c>
      <c r="K43" s="66">
        <f t="shared" si="4"/>
        <v>0</v>
      </c>
      <c r="L43" s="66">
        <f t="shared" si="4"/>
        <v>0</v>
      </c>
      <c r="M43" s="66">
        <f t="shared" si="4"/>
        <v>0</v>
      </c>
      <c r="N43" s="66">
        <f t="shared" si="4"/>
        <v>0</v>
      </c>
      <c r="O43" s="66">
        <f t="shared" si="4"/>
        <v>-234605930</v>
      </c>
      <c r="P43" s="66">
        <f t="shared" si="4"/>
        <v>0</v>
      </c>
      <c r="Q43" s="66">
        <f t="shared" si="4"/>
        <v>-156630845</v>
      </c>
      <c r="R43" s="66">
        <f t="shared" si="4"/>
        <v>-391236775</v>
      </c>
      <c r="S43" s="66">
        <f t="shared" si="4"/>
        <v>323967646</v>
      </c>
      <c r="T43" s="66">
        <f t="shared" si="4"/>
        <v>-377235980</v>
      </c>
      <c r="U43" s="66">
        <f t="shared" si="4"/>
        <v>0</v>
      </c>
      <c r="V43" s="66">
        <f t="shared" si="4"/>
        <v>-53268334</v>
      </c>
      <c r="W43" s="66">
        <f t="shared" si="4"/>
        <v>2773219190</v>
      </c>
      <c r="X43" s="66">
        <f t="shared" si="4"/>
        <v>676087656</v>
      </c>
      <c r="Y43" s="66">
        <f t="shared" si="4"/>
        <v>2097131534</v>
      </c>
      <c r="Z43" s="67">
        <f>+IF(X43&lt;&gt;0,+(Y43/X43)*100,0)</f>
        <v>310.1863368438722</v>
      </c>
      <c r="AA43" s="64">
        <f>+AA41-AA42</f>
        <v>10331100999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0</v>
      </c>
      <c r="D45" s="56">
        <f>SUM(D43:D44)</f>
        <v>0</v>
      </c>
      <c r="E45" s="57">
        <f t="shared" si="5"/>
        <v>10331100999</v>
      </c>
      <c r="F45" s="58">
        <f t="shared" si="5"/>
        <v>10331100999</v>
      </c>
      <c r="G45" s="58">
        <f t="shared" si="5"/>
        <v>3587665624</v>
      </c>
      <c r="H45" s="58">
        <f t="shared" si="5"/>
        <v>0</v>
      </c>
      <c r="I45" s="58">
        <f t="shared" si="5"/>
        <v>-369941325</v>
      </c>
      <c r="J45" s="58">
        <f t="shared" si="5"/>
        <v>3217724299</v>
      </c>
      <c r="K45" s="58">
        <f t="shared" si="5"/>
        <v>0</v>
      </c>
      <c r="L45" s="58">
        <f t="shared" si="5"/>
        <v>0</v>
      </c>
      <c r="M45" s="58">
        <f t="shared" si="5"/>
        <v>0</v>
      </c>
      <c r="N45" s="58">
        <f t="shared" si="5"/>
        <v>0</v>
      </c>
      <c r="O45" s="58">
        <f t="shared" si="5"/>
        <v>-234605930</v>
      </c>
      <c r="P45" s="58">
        <f t="shared" si="5"/>
        <v>0</v>
      </c>
      <c r="Q45" s="58">
        <f t="shared" si="5"/>
        <v>-156630845</v>
      </c>
      <c r="R45" s="58">
        <f t="shared" si="5"/>
        <v>-391236775</v>
      </c>
      <c r="S45" s="58">
        <f t="shared" si="5"/>
        <v>323967646</v>
      </c>
      <c r="T45" s="58">
        <f t="shared" si="5"/>
        <v>-377235980</v>
      </c>
      <c r="U45" s="58">
        <f t="shared" si="5"/>
        <v>0</v>
      </c>
      <c r="V45" s="58">
        <f t="shared" si="5"/>
        <v>-53268334</v>
      </c>
      <c r="W45" s="58">
        <f t="shared" si="5"/>
        <v>2773219190</v>
      </c>
      <c r="X45" s="58">
        <f t="shared" si="5"/>
        <v>676087656</v>
      </c>
      <c r="Y45" s="58">
        <f t="shared" si="5"/>
        <v>2097131534</v>
      </c>
      <c r="Z45" s="59">
        <f>+IF(X45&lt;&gt;0,+(Y45/X45)*100,0)</f>
        <v>310.1863368438722</v>
      </c>
      <c r="AA45" s="56">
        <f>SUM(AA43:AA44)</f>
        <v>10331100999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0</v>
      </c>
      <c r="D47" s="71">
        <f>SUM(D45:D46)</f>
        <v>0</v>
      </c>
      <c r="E47" s="72">
        <f t="shared" si="6"/>
        <v>10331100999</v>
      </c>
      <c r="F47" s="73">
        <f t="shared" si="6"/>
        <v>10331100999</v>
      </c>
      <c r="G47" s="73">
        <f t="shared" si="6"/>
        <v>3587665624</v>
      </c>
      <c r="H47" s="74">
        <f t="shared" si="6"/>
        <v>0</v>
      </c>
      <c r="I47" s="74">
        <f t="shared" si="6"/>
        <v>-369941325</v>
      </c>
      <c r="J47" s="74">
        <f t="shared" si="6"/>
        <v>3217724299</v>
      </c>
      <c r="K47" s="74">
        <f t="shared" si="6"/>
        <v>0</v>
      </c>
      <c r="L47" s="74">
        <f t="shared" si="6"/>
        <v>0</v>
      </c>
      <c r="M47" s="73">
        <f t="shared" si="6"/>
        <v>0</v>
      </c>
      <c r="N47" s="73">
        <f t="shared" si="6"/>
        <v>0</v>
      </c>
      <c r="O47" s="74">
        <f t="shared" si="6"/>
        <v>-234605930</v>
      </c>
      <c r="P47" s="74">
        <f t="shared" si="6"/>
        <v>0</v>
      </c>
      <c r="Q47" s="74">
        <f t="shared" si="6"/>
        <v>-156630845</v>
      </c>
      <c r="R47" s="74">
        <f t="shared" si="6"/>
        <v>-391236775</v>
      </c>
      <c r="S47" s="74">
        <f t="shared" si="6"/>
        <v>323967646</v>
      </c>
      <c r="T47" s="73">
        <f t="shared" si="6"/>
        <v>-377235980</v>
      </c>
      <c r="U47" s="73">
        <f t="shared" si="6"/>
        <v>0</v>
      </c>
      <c r="V47" s="74">
        <f t="shared" si="6"/>
        <v>-53268334</v>
      </c>
      <c r="W47" s="74">
        <f t="shared" si="6"/>
        <v>2773219190</v>
      </c>
      <c r="X47" s="74">
        <f t="shared" si="6"/>
        <v>676087656</v>
      </c>
      <c r="Y47" s="74">
        <f t="shared" si="6"/>
        <v>2097131534</v>
      </c>
      <c r="Z47" s="75">
        <f>+IF(X47&lt;&gt;0,+(Y47/X47)*100,0)</f>
        <v>310.1863368438722</v>
      </c>
      <c r="AA47" s="76">
        <f>SUM(AA45:AA46)</f>
        <v>10331100999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78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1209977459</v>
      </c>
      <c r="D5" s="6"/>
      <c r="E5" s="7">
        <v>1266537837</v>
      </c>
      <c r="F5" s="8">
        <v>1266537837</v>
      </c>
      <c r="G5" s="8">
        <v>112958870</v>
      </c>
      <c r="H5" s="8">
        <v>111660472</v>
      </c>
      <c r="I5" s="8">
        <v>107922487</v>
      </c>
      <c r="J5" s="8">
        <v>332541829</v>
      </c>
      <c r="K5" s="8">
        <v>104873241</v>
      </c>
      <c r="L5" s="8">
        <v>189593357</v>
      </c>
      <c r="M5" s="8">
        <v>35193556</v>
      </c>
      <c r="N5" s="8">
        <v>329660154</v>
      </c>
      <c r="O5" s="8">
        <v>112828668</v>
      </c>
      <c r="P5" s="8">
        <v>109611527</v>
      </c>
      <c r="Q5" s="8">
        <v>112417600</v>
      </c>
      <c r="R5" s="8">
        <v>334857795</v>
      </c>
      <c r="S5" s="8">
        <v>112891687</v>
      </c>
      <c r="T5" s="8">
        <v>112848081</v>
      </c>
      <c r="U5" s="8">
        <v>112054739</v>
      </c>
      <c r="V5" s="8">
        <v>337794507</v>
      </c>
      <c r="W5" s="8">
        <v>1334854285</v>
      </c>
      <c r="X5" s="8">
        <v>1266537837</v>
      </c>
      <c r="Y5" s="8">
        <v>68316448</v>
      </c>
      <c r="Z5" s="2">
        <v>5.39</v>
      </c>
      <c r="AA5" s="6">
        <v>1266537837</v>
      </c>
    </row>
    <row r="6" spans="1:27" ht="12.75">
      <c r="A6" s="23" t="s">
        <v>32</v>
      </c>
      <c r="B6" s="24"/>
      <c r="C6" s="6">
        <v>2529042364</v>
      </c>
      <c r="D6" s="6"/>
      <c r="E6" s="7">
        <v>2670702115</v>
      </c>
      <c r="F6" s="8">
        <v>2673036353</v>
      </c>
      <c r="G6" s="8">
        <v>271211213</v>
      </c>
      <c r="H6" s="8">
        <v>305097889</v>
      </c>
      <c r="I6" s="8">
        <v>263855411</v>
      </c>
      <c r="J6" s="8">
        <v>840164513</v>
      </c>
      <c r="K6" s="8">
        <v>205919434</v>
      </c>
      <c r="L6" s="8">
        <v>208808336</v>
      </c>
      <c r="M6" s="8">
        <v>209593327</v>
      </c>
      <c r="N6" s="8">
        <v>624321097</v>
      </c>
      <c r="O6" s="8">
        <v>193551014</v>
      </c>
      <c r="P6" s="8">
        <v>201718342</v>
      </c>
      <c r="Q6" s="8">
        <v>205543540</v>
      </c>
      <c r="R6" s="8">
        <v>600812896</v>
      </c>
      <c r="S6" s="8">
        <v>192699094</v>
      </c>
      <c r="T6" s="8">
        <v>183934979</v>
      </c>
      <c r="U6" s="8">
        <v>256154131</v>
      </c>
      <c r="V6" s="8">
        <v>632788204</v>
      </c>
      <c r="W6" s="8">
        <v>2698086710</v>
      </c>
      <c r="X6" s="8">
        <v>2673036353</v>
      </c>
      <c r="Y6" s="8">
        <v>25050357</v>
      </c>
      <c r="Z6" s="2">
        <v>0.94</v>
      </c>
      <c r="AA6" s="6">
        <v>2673036353</v>
      </c>
    </row>
    <row r="7" spans="1:27" ht="12.75">
      <c r="A7" s="25" t="s">
        <v>33</v>
      </c>
      <c r="B7" s="24"/>
      <c r="C7" s="6">
        <v>797862171</v>
      </c>
      <c r="D7" s="6"/>
      <c r="E7" s="7">
        <v>823391629</v>
      </c>
      <c r="F7" s="8">
        <v>823391629</v>
      </c>
      <c r="G7" s="8">
        <v>60995160</v>
      </c>
      <c r="H7" s="8">
        <v>110640205</v>
      </c>
      <c r="I7" s="8">
        <v>105831416</v>
      </c>
      <c r="J7" s="8">
        <v>277466781</v>
      </c>
      <c r="K7" s="8">
        <v>17192670</v>
      </c>
      <c r="L7" s="8">
        <v>117827927</v>
      </c>
      <c r="M7" s="8">
        <v>39561420</v>
      </c>
      <c r="N7" s="8">
        <v>174582017</v>
      </c>
      <c r="O7" s="8">
        <v>85742550</v>
      </c>
      <c r="P7" s="8">
        <v>75806038</v>
      </c>
      <c r="Q7" s="8">
        <v>399683306</v>
      </c>
      <c r="R7" s="8">
        <v>561231894</v>
      </c>
      <c r="S7" s="8">
        <v>236758244</v>
      </c>
      <c r="T7" s="8">
        <v>-313020167</v>
      </c>
      <c r="U7" s="8">
        <v>-105114471</v>
      </c>
      <c r="V7" s="8">
        <v>-181376394</v>
      </c>
      <c r="W7" s="8">
        <v>831904298</v>
      </c>
      <c r="X7" s="8">
        <v>823391629</v>
      </c>
      <c r="Y7" s="8">
        <v>8512669</v>
      </c>
      <c r="Z7" s="2">
        <v>1.03</v>
      </c>
      <c r="AA7" s="6">
        <v>823391629</v>
      </c>
    </row>
    <row r="8" spans="1:27" ht="12.75">
      <c r="A8" s="25" t="s">
        <v>34</v>
      </c>
      <c r="B8" s="24"/>
      <c r="C8" s="6">
        <v>323382929</v>
      </c>
      <c r="D8" s="6"/>
      <c r="E8" s="7">
        <v>327614700</v>
      </c>
      <c r="F8" s="8">
        <v>327614700</v>
      </c>
      <c r="G8" s="8">
        <v>30047158</v>
      </c>
      <c r="H8" s="8">
        <v>29964540</v>
      </c>
      <c r="I8" s="8">
        <v>28909923</v>
      </c>
      <c r="J8" s="8">
        <v>88921621</v>
      </c>
      <c r="K8" s="8">
        <v>30053081</v>
      </c>
      <c r="L8" s="8">
        <v>49759984</v>
      </c>
      <c r="M8" s="8">
        <v>10027865</v>
      </c>
      <c r="N8" s="8">
        <v>89840930</v>
      </c>
      <c r="O8" s="8">
        <v>30098528</v>
      </c>
      <c r="P8" s="8">
        <v>29831988</v>
      </c>
      <c r="Q8" s="8">
        <v>29748350</v>
      </c>
      <c r="R8" s="8">
        <v>89678866</v>
      </c>
      <c r="S8" s="8">
        <v>29857790</v>
      </c>
      <c r="T8" s="8">
        <v>29805560</v>
      </c>
      <c r="U8" s="8">
        <v>29529026</v>
      </c>
      <c r="V8" s="8">
        <v>89192376</v>
      </c>
      <c r="W8" s="8">
        <v>357633793</v>
      </c>
      <c r="X8" s="8">
        <v>327614700</v>
      </c>
      <c r="Y8" s="8">
        <v>30019093</v>
      </c>
      <c r="Z8" s="2">
        <v>9.16</v>
      </c>
      <c r="AA8" s="6">
        <v>327614700</v>
      </c>
    </row>
    <row r="9" spans="1:27" ht="12.75">
      <c r="A9" s="25" t="s">
        <v>35</v>
      </c>
      <c r="B9" s="24"/>
      <c r="C9" s="6">
        <v>120875771</v>
      </c>
      <c r="D9" s="6"/>
      <c r="E9" s="7">
        <v>135206958</v>
      </c>
      <c r="F9" s="8">
        <v>135206958</v>
      </c>
      <c r="G9" s="8">
        <v>11343000</v>
      </c>
      <c r="H9" s="8">
        <v>11334175</v>
      </c>
      <c r="I9" s="8">
        <v>10824850</v>
      </c>
      <c r="J9" s="8">
        <v>33502025</v>
      </c>
      <c r="K9" s="8">
        <v>11234779</v>
      </c>
      <c r="L9" s="8">
        <v>18376936</v>
      </c>
      <c r="M9" s="8">
        <v>4099742</v>
      </c>
      <c r="N9" s="8">
        <v>33711457</v>
      </c>
      <c r="O9" s="8">
        <v>11333686</v>
      </c>
      <c r="P9" s="8">
        <v>11175948</v>
      </c>
      <c r="Q9" s="8">
        <v>11223274</v>
      </c>
      <c r="R9" s="8">
        <v>33732908</v>
      </c>
      <c r="S9" s="8">
        <v>11255072</v>
      </c>
      <c r="T9" s="8">
        <v>11256926</v>
      </c>
      <c r="U9" s="8">
        <v>11193470</v>
      </c>
      <c r="V9" s="8">
        <v>33705468</v>
      </c>
      <c r="W9" s="8">
        <v>134651858</v>
      </c>
      <c r="X9" s="8">
        <v>135206958</v>
      </c>
      <c r="Y9" s="8">
        <v>-555100</v>
      </c>
      <c r="Z9" s="2">
        <v>-0.41</v>
      </c>
      <c r="AA9" s="6">
        <v>135206958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45993141</v>
      </c>
      <c r="D11" s="6"/>
      <c r="E11" s="7">
        <v>42556311</v>
      </c>
      <c r="F11" s="8">
        <v>42366321</v>
      </c>
      <c r="G11" s="8">
        <v>2643436</v>
      </c>
      <c r="H11" s="8">
        <v>3074903</v>
      </c>
      <c r="I11" s="8">
        <v>2584464</v>
      </c>
      <c r="J11" s="8">
        <v>8302803</v>
      </c>
      <c r="K11" s="8">
        <v>2611689</v>
      </c>
      <c r="L11" s="8">
        <v>5668798</v>
      </c>
      <c r="M11" s="8">
        <v>-117901</v>
      </c>
      <c r="N11" s="8">
        <v>8162586</v>
      </c>
      <c r="O11" s="8">
        <v>2768265</v>
      </c>
      <c r="P11" s="8">
        <v>2933777</v>
      </c>
      <c r="Q11" s="8">
        <v>1812948</v>
      </c>
      <c r="R11" s="8">
        <v>7514990</v>
      </c>
      <c r="S11" s="8">
        <v>2613071</v>
      </c>
      <c r="T11" s="8">
        <v>2847302</v>
      </c>
      <c r="U11" s="8">
        <v>2796408</v>
      </c>
      <c r="V11" s="8">
        <v>8256781</v>
      </c>
      <c r="W11" s="8">
        <v>32237160</v>
      </c>
      <c r="X11" s="8">
        <v>42366321</v>
      </c>
      <c r="Y11" s="8">
        <v>-10129161</v>
      </c>
      <c r="Z11" s="2">
        <v>-23.91</v>
      </c>
      <c r="AA11" s="6">
        <v>42366321</v>
      </c>
    </row>
    <row r="12" spans="1:27" ht="12.75">
      <c r="A12" s="25" t="s">
        <v>37</v>
      </c>
      <c r="B12" s="29"/>
      <c r="C12" s="6">
        <v>20723920</v>
      </c>
      <c r="D12" s="6"/>
      <c r="E12" s="7">
        <v>27497123</v>
      </c>
      <c r="F12" s="8">
        <v>27497123</v>
      </c>
      <c r="G12" s="8">
        <v>871539</v>
      </c>
      <c r="H12" s="8">
        <v>2166381</v>
      </c>
      <c r="I12" s="8">
        <v>920239</v>
      </c>
      <c r="J12" s="8">
        <v>3958159</v>
      </c>
      <c r="K12" s="8">
        <v>1421619</v>
      </c>
      <c r="L12" s="8">
        <v>317579</v>
      </c>
      <c r="M12" s="8">
        <v>317545</v>
      </c>
      <c r="N12" s="8">
        <v>2056743</v>
      </c>
      <c r="O12" s="8">
        <v>802404</v>
      </c>
      <c r="P12" s="8">
        <v>1014563</v>
      </c>
      <c r="Q12" s="8">
        <v>182611</v>
      </c>
      <c r="R12" s="8">
        <v>1999578</v>
      </c>
      <c r="S12" s="8">
        <v>2801584</v>
      </c>
      <c r="T12" s="8">
        <v>2398143</v>
      </c>
      <c r="U12" s="8">
        <v>1751190</v>
      </c>
      <c r="V12" s="8">
        <v>6950917</v>
      </c>
      <c r="W12" s="8">
        <v>14965397</v>
      </c>
      <c r="X12" s="8">
        <v>27497123</v>
      </c>
      <c r="Y12" s="8">
        <v>-12531726</v>
      </c>
      <c r="Z12" s="2">
        <v>-45.57</v>
      </c>
      <c r="AA12" s="6">
        <v>27497123</v>
      </c>
    </row>
    <row r="13" spans="1:27" ht="12.75">
      <c r="A13" s="23" t="s">
        <v>38</v>
      </c>
      <c r="B13" s="29"/>
      <c r="C13" s="6">
        <v>293674196</v>
      </c>
      <c r="D13" s="6"/>
      <c r="E13" s="7">
        <v>275560834</v>
      </c>
      <c r="F13" s="8">
        <v>269394270</v>
      </c>
      <c r="G13" s="8">
        <v>31570437</v>
      </c>
      <c r="H13" s="8">
        <v>30944055</v>
      </c>
      <c r="I13" s="8">
        <v>29332063</v>
      </c>
      <c r="J13" s="8">
        <v>91846555</v>
      </c>
      <c r="K13" s="8">
        <v>25686663</v>
      </c>
      <c r="L13" s="8">
        <v>49893935</v>
      </c>
      <c r="M13" s="8">
        <v>6561609</v>
      </c>
      <c r="N13" s="8">
        <v>82142207</v>
      </c>
      <c r="O13" s="8">
        <v>31957560</v>
      </c>
      <c r="P13" s="8">
        <v>29752880</v>
      </c>
      <c r="Q13" s="8">
        <v>32027268</v>
      </c>
      <c r="R13" s="8">
        <v>93737708</v>
      </c>
      <c r="S13" s="8">
        <v>2414625</v>
      </c>
      <c r="T13" s="8">
        <v>2189273</v>
      </c>
      <c r="U13" s="8">
        <v>422832</v>
      </c>
      <c r="V13" s="8">
        <v>5026730</v>
      </c>
      <c r="W13" s="8">
        <v>272753200</v>
      </c>
      <c r="X13" s="8">
        <v>269394270</v>
      </c>
      <c r="Y13" s="8">
        <v>3358930</v>
      </c>
      <c r="Z13" s="2">
        <v>1.25</v>
      </c>
      <c r="AA13" s="6">
        <v>269394270</v>
      </c>
    </row>
    <row r="14" spans="1:27" ht="12.75">
      <c r="A14" s="23" t="s">
        <v>39</v>
      </c>
      <c r="B14" s="29"/>
      <c r="C14" s="6">
        <v>1420</v>
      </c>
      <c r="D14" s="6"/>
      <c r="E14" s="7">
        <v>554</v>
      </c>
      <c r="F14" s="8">
        <v>554</v>
      </c>
      <c r="G14" s="8"/>
      <c r="H14" s="8">
        <v>2125</v>
      </c>
      <c r="I14" s="8">
        <v>724</v>
      </c>
      <c r="J14" s="8">
        <v>2849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>
        <v>2849</v>
      </c>
      <c r="X14" s="8">
        <v>554</v>
      </c>
      <c r="Y14" s="8">
        <v>2295</v>
      </c>
      <c r="Z14" s="2">
        <v>414.26</v>
      </c>
      <c r="AA14" s="6">
        <v>554</v>
      </c>
    </row>
    <row r="15" spans="1:27" ht="12.75">
      <c r="A15" s="23" t="s">
        <v>40</v>
      </c>
      <c r="B15" s="29"/>
      <c r="C15" s="6">
        <v>61183764</v>
      </c>
      <c r="D15" s="6"/>
      <c r="E15" s="7">
        <v>38631145</v>
      </c>
      <c r="F15" s="8">
        <v>38621145</v>
      </c>
      <c r="G15" s="8">
        <v>525410</v>
      </c>
      <c r="H15" s="8">
        <v>238525</v>
      </c>
      <c r="I15" s="8">
        <v>320159</v>
      </c>
      <c r="J15" s="8">
        <v>1084094</v>
      </c>
      <c r="K15" s="8">
        <v>364244</v>
      </c>
      <c r="L15" s="8">
        <v>516518</v>
      </c>
      <c r="M15" s="8">
        <v>203771</v>
      </c>
      <c r="N15" s="8">
        <v>1084533</v>
      </c>
      <c r="O15" s="8">
        <v>434358</v>
      </c>
      <c r="P15" s="8">
        <v>808580</v>
      </c>
      <c r="Q15" s="8">
        <v>260364</v>
      </c>
      <c r="R15" s="8">
        <v>1503302</v>
      </c>
      <c r="S15" s="8">
        <v>33690</v>
      </c>
      <c r="T15" s="8">
        <v>37495</v>
      </c>
      <c r="U15" s="8">
        <v>1218139</v>
      </c>
      <c r="V15" s="8">
        <v>1289324</v>
      </c>
      <c r="W15" s="8">
        <v>4961253</v>
      </c>
      <c r="X15" s="8">
        <v>38621145</v>
      </c>
      <c r="Y15" s="8">
        <v>-33659892</v>
      </c>
      <c r="Z15" s="2">
        <v>-87.15</v>
      </c>
      <c r="AA15" s="6">
        <v>38621145</v>
      </c>
    </row>
    <row r="16" spans="1:27" ht="12.75">
      <c r="A16" s="23" t="s">
        <v>41</v>
      </c>
      <c r="B16" s="29"/>
      <c r="C16" s="6">
        <v>327988</v>
      </c>
      <c r="D16" s="6"/>
      <c r="E16" s="7">
        <v>548671</v>
      </c>
      <c r="F16" s="8">
        <v>477474</v>
      </c>
      <c r="G16" s="8">
        <v>43337</v>
      </c>
      <c r="H16" s="8">
        <v>29336</v>
      </c>
      <c r="I16" s="8">
        <v>24866</v>
      </c>
      <c r="J16" s="8">
        <v>97539</v>
      </c>
      <c r="K16" s="8">
        <v>87095</v>
      </c>
      <c r="L16" s="8">
        <v>869074</v>
      </c>
      <c r="M16" s="8">
        <v>-154830</v>
      </c>
      <c r="N16" s="8">
        <v>801339</v>
      </c>
      <c r="O16" s="8">
        <v>42103</v>
      </c>
      <c r="P16" s="8">
        <v>60586</v>
      </c>
      <c r="Q16" s="8">
        <v>50056</v>
      </c>
      <c r="R16" s="8">
        <v>152745</v>
      </c>
      <c r="S16" s="8">
        <v>28130</v>
      </c>
      <c r="T16" s="8">
        <v>81313</v>
      </c>
      <c r="U16" s="8">
        <v>42235</v>
      </c>
      <c r="V16" s="8">
        <v>151678</v>
      </c>
      <c r="W16" s="8">
        <v>1203301</v>
      </c>
      <c r="X16" s="8">
        <v>477474</v>
      </c>
      <c r="Y16" s="8">
        <v>725827</v>
      </c>
      <c r="Z16" s="2">
        <v>152.01</v>
      </c>
      <c r="AA16" s="6">
        <v>477474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788625997</v>
      </c>
      <c r="D18" s="6"/>
      <c r="E18" s="7">
        <v>745494219</v>
      </c>
      <c r="F18" s="8">
        <v>745494219</v>
      </c>
      <c r="G18" s="8">
        <v>198610999</v>
      </c>
      <c r="H18" s="8">
        <v>3000000</v>
      </c>
      <c r="I18" s="8">
        <v>-3000000</v>
      </c>
      <c r="J18" s="8">
        <v>198610999</v>
      </c>
      <c r="K18" s="8"/>
      <c r="L18" s="8"/>
      <c r="M18" s="8"/>
      <c r="N18" s="8"/>
      <c r="O18" s="8"/>
      <c r="P18" s="8"/>
      <c r="Q18" s="8">
        <v>414000</v>
      </c>
      <c r="R18" s="8">
        <v>414000</v>
      </c>
      <c r="S18" s="8">
        <v>259767999</v>
      </c>
      <c r="T18" s="8">
        <v>-2914000</v>
      </c>
      <c r="U18" s="8"/>
      <c r="V18" s="8">
        <v>256853999</v>
      </c>
      <c r="W18" s="8">
        <v>455878998</v>
      </c>
      <c r="X18" s="8">
        <v>745494219</v>
      </c>
      <c r="Y18" s="8">
        <v>-289615221</v>
      </c>
      <c r="Z18" s="2">
        <v>-38.85</v>
      </c>
      <c r="AA18" s="6">
        <v>745494219</v>
      </c>
    </row>
    <row r="19" spans="1:27" ht="12.75">
      <c r="A19" s="23" t="s">
        <v>44</v>
      </c>
      <c r="B19" s="29"/>
      <c r="C19" s="6">
        <v>605275879</v>
      </c>
      <c r="D19" s="6"/>
      <c r="E19" s="7">
        <v>595551072</v>
      </c>
      <c r="F19" s="26">
        <v>558623926</v>
      </c>
      <c r="G19" s="26">
        <v>14240974</v>
      </c>
      <c r="H19" s="26">
        <v>118662387</v>
      </c>
      <c r="I19" s="26">
        <v>16004588</v>
      </c>
      <c r="J19" s="26">
        <v>148907949</v>
      </c>
      <c r="K19" s="26">
        <v>15804068</v>
      </c>
      <c r="L19" s="26">
        <v>34706619</v>
      </c>
      <c r="M19" s="26">
        <v>115605639</v>
      </c>
      <c r="N19" s="26">
        <v>166116326</v>
      </c>
      <c r="O19" s="26">
        <v>17076042</v>
      </c>
      <c r="P19" s="26">
        <v>24020982</v>
      </c>
      <c r="Q19" s="26">
        <v>115961202</v>
      </c>
      <c r="R19" s="26">
        <v>157058226</v>
      </c>
      <c r="S19" s="26">
        <v>14721062</v>
      </c>
      <c r="T19" s="26">
        <v>14372086</v>
      </c>
      <c r="U19" s="26">
        <v>12151309</v>
      </c>
      <c r="V19" s="26">
        <v>41244457</v>
      </c>
      <c r="W19" s="26">
        <v>513326958</v>
      </c>
      <c r="X19" s="26">
        <v>558623926</v>
      </c>
      <c r="Y19" s="26">
        <v>-45296968</v>
      </c>
      <c r="Z19" s="27">
        <v>-8.11</v>
      </c>
      <c r="AA19" s="28">
        <v>558623926</v>
      </c>
    </row>
    <row r="20" spans="1:27" ht="12.75">
      <c r="A20" s="23" t="s">
        <v>45</v>
      </c>
      <c r="B20" s="29"/>
      <c r="C20" s="6">
        <v>34179683</v>
      </c>
      <c r="D20" s="6"/>
      <c r="E20" s="7">
        <v>344360</v>
      </c>
      <c r="F20" s="8">
        <v>344360</v>
      </c>
      <c r="G20" s="8"/>
      <c r="H20" s="8"/>
      <c r="I20" s="30">
        <v>4604</v>
      </c>
      <c r="J20" s="8">
        <v>4604</v>
      </c>
      <c r="K20" s="8"/>
      <c r="L20" s="8"/>
      <c r="M20" s="8"/>
      <c r="N20" s="8"/>
      <c r="O20" s="8"/>
      <c r="P20" s="30"/>
      <c r="Q20" s="8"/>
      <c r="R20" s="8"/>
      <c r="S20" s="8"/>
      <c r="T20" s="8"/>
      <c r="U20" s="8">
        <v>3897792</v>
      </c>
      <c r="V20" s="8">
        <v>3897792</v>
      </c>
      <c r="W20" s="30">
        <v>3902396</v>
      </c>
      <c r="X20" s="8">
        <v>344360</v>
      </c>
      <c r="Y20" s="8">
        <v>3558036</v>
      </c>
      <c r="Z20" s="2">
        <v>1033.23</v>
      </c>
      <c r="AA20" s="6">
        <v>344360</v>
      </c>
    </row>
    <row r="21" spans="1:27" ht="24.75" customHeight="1">
      <c r="A21" s="31" t="s">
        <v>46</v>
      </c>
      <c r="B21" s="32"/>
      <c r="C21" s="33">
        <f aca="true" t="shared" si="0" ref="C21:Y21">SUM(C5:C20)</f>
        <v>6831126682</v>
      </c>
      <c r="D21" s="33">
        <f t="shared" si="0"/>
        <v>0</v>
      </c>
      <c r="E21" s="34">
        <f t="shared" si="0"/>
        <v>6949637528</v>
      </c>
      <c r="F21" s="35">
        <f t="shared" si="0"/>
        <v>6908606869</v>
      </c>
      <c r="G21" s="35">
        <f t="shared" si="0"/>
        <v>735061533</v>
      </c>
      <c r="H21" s="35">
        <f t="shared" si="0"/>
        <v>726814993</v>
      </c>
      <c r="I21" s="35">
        <f t="shared" si="0"/>
        <v>563535794</v>
      </c>
      <c r="J21" s="35">
        <f t="shared" si="0"/>
        <v>2025412320</v>
      </c>
      <c r="K21" s="35">
        <f t="shared" si="0"/>
        <v>415248583</v>
      </c>
      <c r="L21" s="35">
        <f t="shared" si="0"/>
        <v>676339063</v>
      </c>
      <c r="M21" s="35">
        <f t="shared" si="0"/>
        <v>420891743</v>
      </c>
      <c r="N21" s="35">
        <f t="shared" si="0"/>
        <v>1512479389</v>
      </c>
      <c r="O21" s="35">
        <f t="shared" si="0"/>
        <v>486635178</v>
      </c>
      <c r="P21" s="35">
        <f t="shared" si="0"/>
        <v>486735211</v>
      </c>
      <c r="Q21" s="35">
        <f t="shared" si="0"/>
        <v>909324519</v>
      </c>
      <c r="R21" s="35">
        <f t="shared" si="0"/>
        <v>1882694908</v>
      </c>
      <c r="S21" s="35">
        <f t="shared" si="0"/>
        <v>865842048</v>
      </c>
      <c r="T21" s="35">
        <f t="shared" si="0"/>
        <v>43836991</v>
      </c>
      <c r="U21" s="35">
        <f t="shared" si="0"/>
        <v>326096800</v>
      </c>
      <c r="V21" s="35">
        <f t="shared" si="0"/>
        <v>1235775839</v>
      </c>
      <c r="W21" s="35">
        <f t="shared" si="0"/>
        <v>6656362456</v>
      </c>
      <c r="X21" s="35">
        <f t="shared" si="0"/>
        <v>6908606869</v>
      </c>
      <c r="Y21" s="35">
        <f t="shared" si="0"/>
        <v>-252244413</v>
      </c>
      <c r="Z21" s="36">
        <f>+IF(X21&lt;&gt;0,+(Y21/X21)*100,0)</f>
        <v>-3.6511617723083964</v>
      </c>
      <c r="AA21" s="33">
        <f>SUM(AA5:AA20)</f>
        <v>6908606869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2044841936</v>
      </c>
      <c r="D24" s="6"/>
      <c r="E24" s="7">
        <v>2065238049</v>
      </c>
      <c r="F24" s="8">
        <v>2003548590</v>
      </c>
      <c r="G24" s="8">
        <v>177541009</v>
      </c>
      <c r="H24" s="8">
        <v>182126109</v>
      </c>
      <c r="I24" s="8">
        <v>176476396</v>
      </c>
      <c r="J24" s="8">
        <v>536143514</v>
      </c>
      <c r="K24" s="8">
        <v>169969018</v>
      </c>
      <c r="L24" s="8">
        <v>172655582</v>
      </c>
      <c r="M24" s="8">
        <v>173484512</v>
      </c>
      <c r="N24" s="8">
        <v>516109112</v>
      </c>
      <c r="O24" s="8">
        <v>178427232</v>
      </c>
      <c r="P24" s="8">
        <v>175802670</v>
      </c>
      <c r="Q24" s="8">
        <v>166233541</v>
      </c>
      <c r="R24" s="8">
        <v>520463443</v>
      </c>
      <c r="S24" s="8">
        <v>167181794</v>
      </c>
      <c r="T24" s="8">
        <v>162130481</v>
      </c>
      <c r="U24" s="8">
        <v>173099971</v>
      </c>
      <c r="V24" s="8">
        <v>502412246</v>
      </c>
      <c r="W24" s="8">
        <v>2075128315</v>
      </c>
      <c r="X24" s="8">
        <v>2003548590</v>
      </c>
      <c r="Y24" s="8">
        <v>71579725</v>
      </c>
      <c r="Z24" s="2">
        <v>3.57</v>
      </c>
      <c r="AA24" s="6">
        <v>2003548590</v>
      </c>
    </row>
    <row r="25" spans="1:27" ht="12.75">
      <c r="A25" s="25" t="s">
        <v>49</v>
      </c>
      <c r="B25" s="24"/>
      <c r="C25" s="6">
        <v>64434209</v>
      </c>
      <c r="D25" s="6"/>
      <c r="E25" s="7">
        <v>69547125</v>
      </c>
      <c r="F25" s="8">
        <v>65507125</v>
      </c>
      <c r="G25" s="8">
        <v>5431488</v>
      </c>
      <c r="H25" s="8">
        <v>5365875</v>
      </c>
      <c r="I25" s="8">
        <v>5321054</v>
      </c>
      <c r="J25" s="8">
        <v>16118417</v>
      </c>
      <c r="K25" s="8">
        <v>5316336</v>
      </c>
      <c r="L25" s="8">
        <v>5356950</v>
      </c>
      <c r="M25" s="8">
        <v>5358476</v>
      </c>
      <c r="N25" s="8">
        <v>16031762</v>
      </c>
      <c r="O25" s="8">
        <v>5385457</v>
      </c>
      <c r="P25" s="8">
        <v>5356364</v>
      </c>
      <c r="Q25" s="8">
        <v>5356364</v>
      </c>
      <c r="R25" s="8">
        <v>16098185</v>
      </c>
      <c r="S25" s="8">
        <v>5357804</v>
      </c>
      <c r="T25" s="8">
        <v>5550274</v>
      </c>
      <c r="U25" s="8">
        <v>5550274</v>
      </c>
      <c r="V25" s="8">
        <v>16458352</v>
      </c>
      <c r="W25" s="8">
        <v>64706716</v>
      </c>
      <c r="X25" s="8">
        <v>65507125</v>
      </c>
      <c r="Y25" s="8">
        <v>-800409</v>
      </c>
      <c r="Z25" s="2">
        <v>-1.22</v>
      </c>
      <c r="AA25" s="6">
        <v>65507125</v>
      </c>
    </row>
    <row r="26" spans="1:27" ht="12.75">
      <c r="A26" s="25" t="s">
        <v>50</v>
      </c>
      <c r="B26" s="24"/>
      <c r="C26" s="6">
        <v>766337726</v>
      </c>
      <c r="D26" s="6"/>
      <c r="E26" s="7">
        <v>390476699</v>
      </c>
      <c r="F26" s="8">
        <v>1029652595</v>
      </c>
      <c r="G26" s="8">
        <v>325206018</v>
      </c>
      <c r="H26" s="8">
        <v>36483163</v>
      </c>
      <c r="I26" s="8">
        <v>59387964</v>
      </c>
      <c r="J26" s="8">
        <v>421077145</v>
      </c>
      <c r="K26" s="8">
        <v>36483163</v>
      </c>
      <c r="L26" s="8">
        <v>36618267</v>
      </c>
      <c r="M26" s="8">
        <v>36415611</v>
      </c>
      <c r="N26" s="8">
        <v>109517041</v>
      </c>
      <c r="O26" s="8">
        <v>102271414</v>
      </c>
      <c r="P26" s="8">
        <v>107621613</v>
      </c>
      <c r="Q26" s="8">
        <v>-196443387</v>
      </c>
      <c r="R26" s="8">
        <v>13449640</v>
      </c>
      <c r="S26" s="8">
        <v>148065418</v>
      </c>
      <c r="T26" s="8">
        <v>148065418</v>
      </c>
      <c r="U26" s="8">
        <v>147012032</v>
      </c>
      <c r="V26" s="8">
        <v>443142868</v>
      </c>
      <c r="W26" s="8">
        <v>987186694</v>
      </c>
      <c r="X26" s="8">
        <v>1029652595</v>
      </c>
      <c r="Y26" s="8">
        <v>-42465901</v>
      </c>
      <c r="Z26" s="2">
        <v>-4.12</v>
      </c>
      <c r="AA26" s="6">
        <v>1029652595</v>
      </c>
    </row>
    <row r="27" spans="1:27" ht="12.75">
      <c r="A27" s="25" t="s">
        <v>51</v>
      </c>
      <c r="B27" s="24"/>
      <c r="C27" s="6">
        <v>965071320</v>
      </c>
      <c r="D27" s="6"/>
      <c r="E27" s="7">
        <v>401249322</v>
      </c>
      <c r="F27" s="8">
        <v>300760946</v>
      </c>
      <c r="G27" s="8">
        <v>10926143</v>
      </c>
      <c r="H27" s="8">
        <v>10926143</v>
      </c>
      <c r="I27" s="8">
        <v>215216261</v>
      </c>
      <c r="J27" s="8">
        <v>237068547</v>
      </c>
      <c r="K27" s="8">
        <v>10926143</v>
      </c>
      <c r="L27" s="8">
        <v>147119555</v>
      </c>
      <c r="M27" s="8">
        <v>79022847</v>
      </c>
      <c r="N27" s="8">
        <v>237068545</v>
      </c>
      <c r="O27" s="8">
        <v>10926143</v>
      </c>
      <c r="P27" s="8">
        <v>117808972</v>
      </c>
      <c r="Q27" s="8">
        <v>10926143</v>
      </c>
      <c r="R27" s="8">
        <v>139661258</v>
      </c>
      <c r="S27" s="8">
        <v>10926143</v>
      </c>
      <c r="T27" s="8">
        <v>10926143</v>
      </c>
      <c r="U27" s="8">
        <v>10926143</v>
      </c>
      <c r="V27" s="8">
        <v>32778429</v>
      </c>
      <c r="W27" s="8">
        <v>646576779</v>
      </c>
      <c r="X27" s="8">
        <v>300760946</v>
      </c>
      <c r="Y27" s="8">
        <v>345815833</v>
      </c>
      <c r="Z27" s="2">
        <v>114.98</v>
      </c>
      <c r="AA27" s="6">
        <v>300760946</v>
      </c>
    </row>
    <row r="28" spans="1:27" ht="12.75">
      <c r="A28" s="25" t="s">
        <v>52</v>
      </c>
      <c r="B28" s="24"/>
      <c r="C28" s="6">
        <v>176595614</v>
      </c>
      <c r="D28" s="6"/>
      <c r="E28" s="7">
        <v>245946199</v>
      </c>
      <c r="F28" s="8">
        <v>233946199</v>
      </c>
      <c r="G28" s="8">
        <v>1962983</v>
      </c>
      <c r="H28" s="8">
        <v>1323477</v>
      </c>
      <c r="I28" s="8">
        <v>1365951</v>
      </c>
      <c r="J28" s="8">
        <v>4652411</v>
      </c>
      <c r="K28" s="8">
        <v>4800481</v>
      </c>
      <c r="L28" s="8">
        <v>42342592</v>
      </c>
      <c r="M28" s="8">
        <v>497434</v>
      </c>
      <c r="N28" s="8">
        <v>47640507</v>
      </c>
      <c r="O28" s="8">
        <v>24867574</v>
      </c>
      <c r="P28" s="8">
        <v>22810918</v>
      </c>
      <c r="Q28" s="8">
        <v>26712522</v>
      </c>
      <c r="R28" s="8">
        <v>74391014</v>
      </c>
      <c r="S28" s="8">
        <v>25871617</v>
      </c>
      <c r="T28" s="8">
        <v>11111726</v>
      </c>
      <c r="U28" s="8">
        <v>32526299</v>
      </c>
      <c r="V28" s="8">
        <v>69509642</v>
      </c>
      <c r="W28" s="8">
        <v>196193574</v>
      </c>
      <c r="X28" s="8">
        <v>233946199</v>
      </c>
      <c r="Y28" s="8">
        <v>-37752625</v>
      </c>
      <c r="Z28" s="2">
        <v>-16.14</v>
      </c>
      <c r="AA28" s="6">
        <v>233946199</v>
      </c>
    </row>
    <row r="29" spans="1:27" ht="12.75">
      <c r="A29" s="25" t="s">
        <v>53</v>
      </c>
      <c r="B29" s="24"/>
      <c r="C29" s="6">
        <v>2429651665</v>
      </c>
      <c r="D29" s="6"/>
      <c r="E29" s="7">
        <v>2309090916</v>
      </c>
      <c r="F29" s="8">
        <v>1926039586</v>
      </c>
      <c r="G29" s="8">
        <v>274338536</v>
      </c>
      <c r="H29" s="8">
        <v>263384174</v>
      </c>
      <c r="I29" s="8">
        <v>432314437</v>
      </c>
      <c r="J29" s="8">
        <v>970037147</v>
      </c>
      <c r="K29" s="8">
        <v>-72635058</v>
      </c>
      <c r="L29" s="8">
        <v>303282440</v>
      </c>
      <c r="M29" s="8">
        <v>82549264</v>
      </c>
      <c r="N29" s="8">
        <v>313196646</v>
      </c>
      <c r="O29" s="8">
        <v>249887777</v>
      </c>
      <c r="P29" s="8">
        <v>74769145</v>
      </c>
      <c r="Q29" s="8">
        <v>286928926</v>
      </c>
      <c r="R29" s="8">
        <v>611585848</v>
      </c>
      <c r="S29" s="8">
        <v>77191408</v>
      </c>
      <c r="T29" s="8">
        <v>137593184</v>
      </c>
      <c r="U29" s="8">
        <v>345720888</v>
      </c>
      <c r="V29" s="8">
        <v>560505480</v>
      </c>
      <c r="W29" s="8">
        <v>2455325121</v>
      </c>
      <c r="X29" s="8">
        <v>1926039586</v>
      </c>
      <c r="Y29" s="8">
        <v>529285535</v>
      </c>
      <c r="Z29" s="2">
        <v>27.48</v>
      </c>
      <c r="AA29" s="6">
        <v>1926039586</v>
      </c>
    </row>
    <row r="30" spans="1:27" ht="12.75">
      <c r="A30" s="25" t="s">
        <v>54</v>
      </c>
      <c r="B30" s="24"/>
      <c r="C30" s="6">
        <v>71663795</v>
      </c>
      <c r="D30" s="6"/>
      <c r="E30" s="7">
        <v>89839189</v>
      </c>
      <c r="F30" s="8">
        <v>83089899</v>
      </c>
      <c r="G30" s="8">
        <v>4544254</v>
      </c>
      <c r="H30" s="8">
        <v>5050293</v>
      </c>
      <c r="I30" s="8">
        <v>6381430</v>
      </c>
      <c r="J30" s="8">
        <v>15975977</v>
      </c>
      <c r="K30" s="8">
        <v>7339227</v>
      </c>
      <c r="L30" s="8">
        <v>5140918</v>
      </c>
      <c r="M30" s="8">
        <v>5123017</v>
      </c>
      <c r="N30" s="8">
        <v>17603162</v>
      </c>
      <c r="O30" s="8">
        <v>5844709</v>
      </c>
      <c r="P30" s="8">
        <v>4811896</v>
      </c>
      <c r="Q30" s="8">
        <v>4795383</v>
      </c>
      <c r="R30" s="8">
        <v>15451988</v>
      </c>
      <c r="S30" s="8">
        <v>4033512</v>
      </c>
      <c r="T30" s="8">
        <v>5988043</v>
      </c>
      <c r="U30" s="8">
        <v>16506141</v>
      </c>
      <c r="V30" s="8">
        <v>26527696</v>
      </c>
      <c r="W30" s="8">
        <v>75558823</v>
      </c>
      <c r="X30" s="8">
        <v>83089899</v>
      </c>
      <c r="Y30" s="8">
        <v>-7531076</v>
      </c>
      <c r="Z30" s="2">
        <v>-9.06</v>
      </c>
      <c r="AA30" s="6">
        <v>83089899</v>
      </c>
    </row>
    <row r="31" spans="1:27" ht="12.75">
      <c r="A31" s="25" t="s">
        <v>55</v>
      </c>
      <c r="B31" s="24"/>
      <c r="C31" s="6">
        <v>703175803</v>
      </c>
      <c r="D31" s="6"/>
      <c r="E31" s="7">
        <v>809454532</v>
      </c>
      <c r="F31" s="8">
        <v>568654859</v>
      </c>
      <c r="G31" s="8">
        <v>4679021</v>
      </c>
      <c r="H31" s="8">
        <v>71722035</v>
      </c>
      <c r="I31" s="8">
        <v>39436518</v>
      </c>
      <c r="J31" s="8">
        <v>115837574</v>
      </c>
      <c r="K31" s="8">
        <v>37657589</v>
      </c>
      <c r="L31" s="8">
        <v>45167011</v>
      </c>
      <c r="M31" s="8">
        <v>57743971</v>
      </c>
      <c r="N31" s="8">
        <v>140568571</v>
      </c>
      <c r="O31" s="8">
        <v>28928925</v>
      </c>
      <c r="P31" s="8">
        <v>35359284</v>
      </c>
      <c r="Q31" s="8">
        <v>33357350</v>
      </c>
      <c r="R31" s="8">
        <v>97645559</v>
      </c>
      <c r="S31" s="8">
        <v>13522335</v>
      </c>
      <c r="T31" s="8">
        <v>32817073</v>
      </c>
      <c r="U31" s="8">
        <v>58453715</v>
      </c>
      <c r="V31" s="8">
        <v>104793123</v>
      </c>
      <c r="W31" s="8">
        <v>458844827</v>
      </c>
      <c r="X31" s="8">
        <v>568654859</v>
      </c>
      <c r="Y31" s="8">
        <v>-109810032</v>
      </c>
      <c r="Z31" s="2">
        <v>-19.31</v>
      </c>
      <c r="AA31" s="6">
        <v>568654859</v>
      </c>
    </row>
    <row r="32" spans="1:27" ht="12.75">
      <c r="A32" s="25" t="s">
        <v>43</v>
      </c>
      <c r="B32" s="24"/>
      <c r="C32" s="6">
        <v>7799481</v>
      </c>
      <c r="D32" s="6"/>
      <c r="E32" s="7">
        <v>7937980</v>
      </c>
      <c r="F32" s="8">
        <v>2353009</v>
      </c>
      <c r="G32" s="8">
        <v>2000</v>
      </c>
      <c r="H32" s="8">
        <v>1475598</v>
      </c>
      <c r="I32" s="8">
        <v>120470</v>
      </c>
      <c r="J32" s="8">
        <v>1598068</v>
      </c>
      <c r="K32" s="8">
        <v>1245270</v>
      </c>
      <c r="L32" s="8">
        <v>173345</v>
      </c>
      <c r="M32" s="8">
        <v>679449</v>
      </c>
      <c r="N32" s="8">
        <v>2098064</v>
      </c>
      <c r="O32" s="8"/>
      <c r="P32" s="8">
        <v>671277</v>
      </c>
      <c r="Q32" s="8"/>
      <c r="R32" s="8">
        <v>671277</v>
      </c>
      <c r="S32" s="8"/>
      <c r="T32" s="8"/>
      <c r="U32" s="8">
        <v>1180877</v>
      </c>
      <c r="V32" s="8">
        <v>1180877</v>
      </c>
      <c r="W32" s="8">
        <v>5548286</v>
      </c>
      <c r="X32" s="8">
        <v>2353009</v>
      </c>
      <c r="Y32" s="8">
        <v>3195277</v>
      </c>
      <c r="Z32" s="2">
        <v>135.8</v>
      </c>
      <c r="AA32" s="6">
        <v>2353009</v>
      </c>
    </row>
    <row r="33" spans="1:27" ht="12.75">
      <c r="A33" s="25" t="s">
        <v>56</v>
      </c>
      <c r="B33" s="24"/>
      <c r="C33" s="6">
        <v>607457546</v>
      </c>
      <c r="D33" s="6"/>
      <c r="E33" s="7">
        <v>431014753</v>
      </c>
      <c r="F33" s="8">
        <v>324931361</v>
      </c>
      <c r="G33" s="8">
        <v>19890716</v>
      </c>
      <c r="H33" s="8">
        <v>32564511</v>
      </c>
      <c r="I33" s="8">
        <v>16396631</v>
      </c>
      <c r="J33" s="8">
        <v>68851858</v>
      </c>
      <c r="K33" s="8">
        <v>18180572</v>
      </c>
      <c r="L33" s="8">
        <v>20511717</v>
      </c>
      <c r="M33" s="8">
        <v>18828612</v>
      </c>
      <c r="N33" s="8">
        <v>57520901</v>
      </c>
      <c r="O33" s="8">
        <v>19852530</v>
      </c>
      <c r="P33" s="8">
        <v>13024785</v>
      </c>
      <c r="Q33" s="8">
        <v>8160869</v>
      </c>
      <c r="R33" s="8">
        <v>41038184</v>
      </c>
      <c r="S33" s="8">
        <v>11594007</v>
      </c>
      <c r="T33" s="8">
        <v>14702802</v>
      </c>
      <c r="U33" s="8">
        <v>13886084</v>
      </c>
      <c r="V33" s="8">
        <v>40182893</v>
      </c>
      <c r="W33" s="8">
        <v>207593836</v>
      </c>
      <c r="X33" s="8">
        <v>324931361</v>
      </c>
      <c r="Y33" s="8">
        <v>-117337525</v>
      </c>
      <c r="Z33" s="2">
        <v>-36.11</v>
      </c>
      <c r="AA33" s="6">
        <v>324931361</v>
      </c>
    </row>
    <row r="34" spans="1:27" ht="12.75">
      <c r="A34" s="23" t="s">
        <v>57</v>
      </c>
      <c r="B34" s="29"/>
      <c r="C34" s="6">
        <v>22468767</v>
      </c>
      <c r="D34" s="6"/>
      <c r="E34" s="7"/>
      <c r="F34" s="8"/>
      <c r="G34" s="8"/>
      <c r="H34" s="8"/>
      <c r="I34" s="8">
        <v>21537</v>
      </c>
      <c r="J34" s="8">
        <v>21537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>
        <v>2271801</v>
      </c>
      <c r="V34" s="8">
        <v>2271801</v>
      </c>
      <c r="W34" s="8">
        <v>2293338</v>
      </c>
      <c r="X34" s="8"/>
      <c r="Y34" s="8">
        <v>2293338</v>
      </c>
      <c r="Z34" s="2"/>
      <c r="AA34" s="6"/>
    </row>
    <row r="35" spans="1:27" ht="12.75">
      <c r="A35" s="40" t="s">
        <v>58</v>
      </c>
      <c r="B35" s="32"/>
      <c r="C35" s="33">
        <f aca="true" t="shared" si="1" ref="C35:Y35">SUM(C24:C34)</f>
        <v>7859497862</v>
      </c>
      <c r="D35" s="33">
        <f>SUM(D24:D34)</f>
        <v>0</v>
      </c>
      <c r="E35" s="34">
        <f t="shared" si="1"/>
        <v>6819794764</v>
      </c>
      <c r="F35" s="35">
        <f t="shared" si="1"/>
        <v>6538484169</v>
      </c>
      <c r="G35" s="35">
        <f t="shared" si="1"/>
        <v>824522168</v>
      </c>
      <c r="H35" s="35">
        <f t="shared" si="1"/>
        <v>610421378</v>
      </c>
      <c r="I35" s="35">
        <f t="shared" si="1"/>
        <v>952438649</v>
      </c>
      <c r="J35" s="35">
        <f t="shared" si="1"/>
        <v>2387382195</v>
      </c>
      <c r="K35" s="35">
        <f t="shared" si="1"/>
        <v>219282741</v>
      </c>
      <c r="L35" s="35">
        <f t="shared" si="1"/>
        <v>778368377</v>
      </c>
      <c r="M35" s="35">
        <f t="shared" si="1"/>
        <v>459703193</v>
      </c>
      <c r="N35" s="35">
        <f t="shared" si="1"/>
        <v>1457354311</v>
      </c>
      <c r="O35" s="35">
        <f t="shared" si="1"/>
        <v>626391761</v>
      </c>
      <c r="P35" s="35">
        <f t="shared" si="1"/>
        <v>558036924</v>
      </c>
      <c r="Q35" s="35">
        <f t="shared" si="1"/>
        <v>346027711</v>
      </c>
      <c r="R35" s="35">
        <f t="shared" si="1"/>
        <v>1530456396</v>
      </c>
      <c r="S35" s="35">
        <f t="shared" si="1"/>
        <v>463744038</v>
      </c>
      <c r="T35" s="35">
        <f t="shared" si="1"/>
        <v>528885144</v>
      </c>
      <c r="U35" s="35">
        <f t="shared" si="1"/>
        <v>807134225</v>
      </c>
      <c r="V35" s="35">
        <f t="shared" si="1"/>
        <v>1799763407</v>
      </c>
      <c r="W35" s="35">
        <f t="shared" si="1"/>
        <v>7174956309</v>
      </c>
      <c r="X35" s="35">
        <f t="shared" si="1"/>
        <v>6538484169</v>
      </c>
      <c r="Y35" s="35">
        <f t="shared" si="1"/>
        <v>636472140</v>
      </c>
      <c r="Z35" s="36">
        <f>+IF(X35&lt;&gt;0,+(Y35/X35)*100,0)</f>
        <v>9.734246096635307</v>
      </c>
      <c r="AA35" s="33">
        <f>SUM(AA24:AA34)</f>
        <v>6538484169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-1028371180</v>
      </c>
      <c r="D37" s="46">
        <f>+D21-D35</f>
        <v>0</v>
      </c>
      <c r="E37" s="47">
        <f t="shared" si="2"/>
        <v>129842764</v>
      </c>
      <c r="F37" s="48">
        <f t="shared" si="2"/>
        <v>370122700</v>
      </c>
      <c r="G37" s="48">
        <f t="shared" si="2"/>
        <v>-89460635</v>
      </c>
      <c r="H37" s="48">
        <f t="shared" si="2"/>
        <v>116393615</v>
      </c>
      <c r="I37" s="48">
        <f t="shared" si="2"/>
        <v>-388902855</v>
      </c>
      <c r="J37" s="48">
        <f t="shared" si="2"/>
        <v>-361969875</v>
      </c>
      <c r="K37" s="48">
        <f t="shared" si="2"/>
        <v>195965842</v>
      </c>
      <c r="L37" s="48">
        <f t="shared" si="2"/>
        <v>-102029314</v>
      </c>
      <c r="M37" s="48">
        <f t="shared" si="2"/>
        <v>-38811450</v>
      </c>
      <c r="N37" s="48">
        <f t="shared" si="2"/>
        <v>55125078</v>
      </c>
      <c r="O37" s="48">
        <f t="shared" si="2"/>
        <v>-139756583</v>
      </c>
      <c r="P37" s="48">
        <f t="shared" si="2"/>
        <v>-71301713</v>
      </c>
      <c r="Q37" s="48">
        <f t="shared" si="2"/>
        <v>563296808</v>
      </c>
      <c r="R37" s="48">
        <f t="shared" si="2"/>
        <v>352238512</v>
      </c>
      <c r="S37" s="48">
        <f t="shared" si="2"/>
        <v>402098010</v>
      </c>
      <c r="T37" s="48">
        <f t="shared" si="2"/>
        <v>-485048153</v>
      </c>
      <c r="U37" s="48">
        <f t="shared" si="2"/>
        <v>-481037425</v>
      </c>
      <c r="V37" s="48">
        <f t="shared" si="2"/>
        <v>-563987568</v>
      </c>
      <c r="W37" s="48">
        <f t="shared" si="2"/>
        <v>-518593853</v>
      </c>
      <c r="X37" s="48">
        <f>IF(F21=F35,0,X21-X35)</f>
        <v>370122700</v>
      </c>
      <c r="Y37" s="48">
        <f t="shared" si="2"/>
        <v>-888716553</v>
      </c>
      <c r="Z37" s="49">
        <f>+IF(X37&lt;&gt;0,+(Y37/X37)*100,0)</f>
        <v>-240.1140359669915</v>
      </c>
      <c r="AA37" s="46">
        <f>+AA21-AA35</f>
        <v>370122700</v>
      </c>
    </row>
    <row r="38" spans="1:27" ht="22.5" customHeight="1">
      <c r="A38" s="50" t="s">
        <v>60</v>
      </c>
      <c r="B38" s="29"/>
      <c r="C38" s="6">
        <v>774277846</v>
      </c>
      <c r="D38" s="6"/>
      <c r="E38" s="7">
        <v>1077940000</v>
      </c>
      <c r="F38" s="8">
        <v>802240000</v>
      </c>
      <c r="G38" s="8">
        <v>202151000</v>
      </c>
      <c r="H38" s="8">
        <v>3391000</v>
      </c>
      <c r="I38" s="8">
        <v>-205542000</v>
      </c>
      <c r="J38" s="8"/>
      <c r="K38" s="8"/>
      <c r="L38" s="8">
        <v>72269000</v>
      </c>
      <c r="M38" s="8"/>
      <c r="N38" s="8">
        <v>72269000</v>
      </c>
      <c r="O38" s="8">
        <v>-72269000</v>
      </c>
      <c r="P38" s="8"/>
      <c r="Q38" s="8">
        <v>5000000</v>
      </c>
      <c r="R38" s="8">
        <v>-67269000</v>
      </c>
      <c r="S38" s="8">
        <v>475422000</v>
      </c>
      <c r="T38" s="8">
        <v>-480422000</v>
      </c>
      <c r="U38" s="8"/>
      <c r="V38" s="8">
        <v>-5000000</v>
      </c>
      <c r="W38" s="8"/>
      <c r="X38" s="8">
        <v>802240000</v>
      </c>
      <c r="Y38" s="8">
        <v>-802240000</v>
      </c>
      <c r="Z38" s="2">
        <v>-100</v>
      </c>
      <c r="AA38" s="6">
        <v>802240000</v>
      </c>
    </row>
    <row r="39" spans="1:27" ht="57" customHeight="1">
      <c r="A39" s="50" t="s">
        <v>61</v>
      </c>
      <c r="B39" s="29"/>
      <c r="C39" s="28">
        <v>21912812</v>
      </c>
      <c r="D39" s="28"/>
      <c r="E39" s="7">
        <v>11408079</v>
      </c>
      <c r="F39" s="26">
        <v>11408079</v>
      </c>
      <c r="G39" s="26">
        <v>637331</v>
      </c>
      <c r="H39" s="26">
        <v>247950</v>
      </c>
      <c r="I39" s="26">
        <v>282044</v>
      </c>
      <c r="J39" s="26">
        <v>1167325</v>
      </c>
      <c r="K39" s="26">
        <v>1418615</v>
      </c>
      <c r="L39" s="26">
        <v>175712</v>
      </c>
      <c r="M39" s="26">
        <v>50293</v>
      </c>
      <c r="N39" s="26">
        <v>1644620</v>
      </c>
      <c r="O39" s="26">
        <v>47585</v>
      </c>
      <c r="P39" s="26">
        <v>4810064</v>
      </c>
      <c r="Q39" s="26">
        <v>187799</v>
      </c>
      <c r="R39" s="26">
        <v>5045448</v>
      </c>
      <c r="S39" s="26">
        <v>51127</v>
      </c>
      <c r="T39" s="26">
        <v>7080</v>
      </c>
      <c r="U39" s="26"/>
      <c r="V39" s="26">
        <v>58207</v>
      </c>
      <c r="W39" s="26">
        <v>7915600</v>
      </c>
      <c r="X39" s="26">
        <v>11408079</v>
      </c>
      <c r="Y39" s="26">
        <v>-3492479</v>
      </c>
      <c r="Z39" s="27">
        <v>-30.61</v>
      </c>
      <c r="AA39" s="28">
        <v>11408079</v>
      </c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-232180522</v>
      </c>
      <c r="D41" s="56">
        <f>SUM(D37:D40)</f>
        <v>0</v>
      </c>
      <c r="E41" s="57">
        <f t="shared" si="3"/>
        <v>1219190843</v>
      </c>
      <c r="F41" s="58">
        <f t="shared" si="3"/>
        <v>1183770779</v>
      </c>
      <c r="G41" s="58">
        <f t="shared" si="3"/>
        <v>113327696</v>
      </c>
      <c r="H41" s="58">
        <f t="shared" si="3"/>
        <v>120032565</v>
      </c>
      <c r="I41" s="58">
        <f t="shared" si="3"/>
        <v>-594162811</v>
      </c>
      <c r="J41" s="58">
        <f t="shared" si="3"/>
        <v>-360802550</v>
      </c>
      <c r="K41" s="58">
        <f t="shared" si="3"/>
        <v>197384457</v>
      </c>
      <c r="L41" s="58">
        <f t="shared" si="3"/>
        <v>-29584602</v>
      </c>
      <c r="M41" s="58">
        <f t="shared" si="3"/>
        <v>-38761157</v>
      </c>
      <c r="N41" s="58">
        <f t="shared" si="3"/>
        <v>129038698</v>
      </c>
      <c r="O41" s="58">
        <f t="shared" si="3"/>
        <v>-211977998</v>
      </c>
      <c r="P41" s="58">
        <f t="shared" si="3"/>
        <v>-66491649</v>
      </c>
      <c r="Q41" s="58">
        <f t="shared" si="3"/>
        <v>568484607</v>
      </c>
      <c r="R41" s="58">
        <f t="shared" si="3"/>
        <v>290014960</v>
      </c>
      <c r="S41" s="58">
        <f t="shared" si="3"/>
        <v>877571137</v>
      </c>
      <c r="T41" s="58">
        <f t="shared" si="3"/>
        <v>-965463073</v>
      </c>
      <c r="U41" s="58">
        <f t="shared" si="3"/>
        <v>-481037425</v>
      </c>
      <c r="V41" s="58">
        <f t="shared" si="3"/>
        <v>-568929361</v>
      </c>
      <c r="W41" s="58">
        <f t="shared" si="3"/>
        <v>-510678253</v>
      </c>
      <c r="X41" s="58">
        <f t="shared" si="3"/>
        <v>1183770779</v>
      </c>
      <c r="Y41" s="58">
        <f t="shared" si="3"/>
        <v>-1694449032</v>
      </c>
      <c r="Z41" s="59">
        <f>+IF(X41&lt;&gt;0,+(Y41/X41)*100,0)</f>
        <v>-143.13996105153058</v>
      </c>
      <c r="AA41" s="56">
        <f>SUM(AA37:AA40)</f>
        <v>1183770779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-232180522</v>
      </c>
      <c r="D43" s="64">
        <f>+D41-D42</f>
        <v>0</v>
      </c>
      <c r="E43" s="65">
        <f t="shared" si="4"/>
        <v>1219190843</v>
      </c>
      <c r="F43" s="66">
        <f t="shared" si="4"/>
        <v>1183770779</v>
      </c>
      <c r="G43" s="66">
        <f t="shared" si="4"/>
        <v>113327696</v>
      </c>
      <c r="H43" s="66">
        <f t="shared" si="4"/>
        <v>120032565</v>
      </c>
      <c r="I43" s="66">
        <f t="shared" si="4"/>
        <v>-594162811</v>
      </c>
      <c r="J43" s="66">
        <f t="shared" si="4"/>
        <v>-360802550</v>
      </c>
      <c r="K43" s="66">
        <f t="shared" si="4"/>
        <v>197384457</v>
      </c>
      <c r="L43" s="66">
        <f t="shared" si="4"/>
        <v>-29584602</v>
      </c>
      <c r="M43" s="66">
        <f t="shared" si="4"/>
        <v>-38761157</v>
      </c>
      <c r="N43" s="66">
        <f t="shared" si="4"/>
        <v>129038698</v>
      </c>
      <c r="O43" s="66">
        <f t="shared" si="4"/>
        <v>-211977998</v>
      </c>
      <c r="P43" s="66">
        <f t="shared" si="4"/>
        <v>-66491649</v>
      </c>
      <c r="Q43" s="66">
        <f t="shared" si="4"/>
        <v>568484607</v>
      </c>
      <c r="R43" s="66">
        <f t="shared" si="4"/>
        <v>290014960</v>
      </c>
      <c r="S43" s="66">
        <f t="shared" si="4"/>
        <v>877571137</v>
      </c>
      <c r="T43" s="66">
        <f t="shared" si="4"/>
        <v>-965463073</v>
      </c>
      <c r="U43" s="66">
        <f t="shared" si="4"/>
        <v>-481037425</v>
      </c>
      <c r="V43" s="66">
        <f t="shared" si="4"/>
        <v>-568929361</v>
      </c>
      <c r="W43" s="66">
        <f t="shared" si="4"/>
        <v>-510678253</v>
      </c>
      <c r="X43" s="66">
        <f t="shared" si="4"/>
        <v>1183770779</v>
      </c>
      <c r="Y43" s="66">
        <f t="shared" si="4"/>
        <v>-1694449032</v>
      </c>
      <c r="Z43" s="67">
        <f>+IF(X43&lt;&gt;0,+(Y43/X43)*100,0)</f>
        <v>-143.13996105153058</v>
      </c>
      <c r="AA43" s="64">
        <f>+AA41-AA42</f>
        <v>1183770779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-232180522</v>
      </c>
      <c r="D45" s="56">
        <f>SUM(D43:D44)</f>
        <v>0</v>
      </c>
      <c r="E45" s="57">
        <f t="shared" si="5"/>
        <v>1219190843</v>
      </c>
      <c r="F45" s="58">
        <f t="shared" si="5"/>
        <v>1183770779</v>
      </c>
      <c r="G45" s="58">
        <f t="shared" si="5"/>
        <v>113327696</v>
      </c>
      <c r="H45" s="58">
        <f t="shared" si="5"/>
        <v>120032565</v>
      </c>
      <c r="I45" s="58">
        <f t="shared" si="5"/>
        <v>-594162811</v>
      </c>
      <c r="J45" s="58">
        <f t="shared" si="5"/>
        <v>-360802550</v>
      </c>
      <c r="K45" s="58">
        <f t="shared" si="5"/>
        <v>197384457</v>
      </c>
      <c r="L45" s="58">
        <f t="shared" si="5"/>
        <v>-29584602</v>
      </c>
      <c r="M45" s="58">
        <f t="shared" si="5"/>
        <v>-38761157</v>
      </c>
      <c r="N45" s="58">
        <f t="shared" si="5"/>
        <v>129038698</v>
      </c>
      <c r="O45" s="58">
        <f t="shared" si="5"/>
        <v>-211977998</v>
      </c>
      <c r="P45" s="58">
        <f t="shared" si="5"/>
        <v>-66491649</v>
      </c>
      <c r="Q45" s="58">
        <f t="shared" si="5"/>
        <v>568484607</v>
      </c>
      <c r="R45" s="58">
        <f t="shared" si="5"/>
        <v>290014960</v>
      </c>
      <c r="S45" s="58">
        <f t="shared" si="5"/>
        <v>877571137</v>
      </c>
      <c r="T45" s="58">
        <f t="shared" si="5"/>
        <v>-965463073</v>
      </c>
      <c r="U45" s="58">
        <f t="shared" si="5"/>
        <v>-481037425</v>
      </c>
      <c r="V45" s="58">
        <f t="shared" si="5"/>
        <v>-568929361</v>
      </c>
      <c r="W45" s="58">
        <f t="shared" si="5"/>
        <v>-510678253</v>
      </c>
      <c r="X45" s="58">
        <f t="shared" si="5"/>
        <v>1183770779</v>
      </c>
      <c r="Y45" s="58">
        <f t="shared" si="5"/>
        <v>-1694449032</v>
      </c>
      <c r="Z45" s="59">
        <f>+IF(X45&lt;&gt;0,+(Y45/X45)*100,0)</f>
        <v>-143.13996105153058</v>
      </c>
      <c r="AA45" s="56">
        <f>SUM(AA43:AA44)</f>
        <v>1183770779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-232180522</v>
      </c>
      <c r="D47" s="71">
        <f>SUM(D45:D46)</f>
        <v>0</v>
      </c>
      <c r="E47" s="72">
        <f t="shared" si="6"/>
        <v>1219190843</v>
      </c>
      <c r="F47" s="73">
        <f t="shared" si="6"/>
        <v>1183770779</v>
      </c>
      <c r="G47" s="73">
        <f t="shared" si="6"/>
        <v>113327696</v>
      </c>
      <c r="H47" s="74">
        <f t="shared" si="6"/>
        <v>120032565</v>
      </c>
      <c r="I47" s="74">
        <f t="shared" si="6"/>
        <v>-594162811</v>
      </c>
      <c r="J47" s="74">
        <f t="shared" si="6"/>
        <v>-360802550</v>
      </c>
      <c r="K47" s="74">
        <f t="shared" si="6"/>
        <v>197384457</v>
      </c>
      <c r="L47" s="74">
        <f t="shared" si="6"/>
        <v>-29584602</v>
      </c>
      <c r="M47" s="73">
        <f t="shared" si="6"/>
        <v>-38761157</v>
      </c>
      <c r="N47" s="73">
        <f t="shared" si="6"/>
        <v>129038698</v>
      </c>
      <c r="O47" s="74">
        <f t="shared" si="6"/>
        <v>-211977998</v>
      </c>
      <c r="P47" s="74">
        <f t="shared" si="6"/>
        <v>-66491649</v>
      </c>
      <c r="Q47" s="74">
        <f t="shared" si="6"/>
        <v>568484607</v>
      </c>
      <c r="R47" s="74">
        <f t="shared" si="6"/>
        <v>290014960</v>
      </c>
      <c r="S47" s="74">
        <f t="shared" si="6"/>
        <v>877571137</v>
      </c>
      <c r="T47" s="73">
        <f t="shared" si="6"/>
        <v>-965463073</v>
      </c>
      <c r="U47" s="73">
        <f t="shared" si="6"/>
        <v>-481037425</v>
      </c>
      <c r="V47" s="74">
        <f t="shared" si="6"/>
        <v>-568929361</v>
      </c>
      <c r="W47" s="74">
        <f t="shared" si="6"/>
        <v>-510678253</v>
      </c>
      <c r="X47" s="74">
        <f t="shared" si="6"/>
        <v>1183770779</v>
      </c>
      <c r="Y47" s="74">
        <f t="shared" si="6"/>
        <v>-1694449032</v>
      </c>
      <c r="Z47" s="75">
        <f>+IF(X47&lt;&gt;0,+(Y47/X47)*100,0)</f>
        <v>-143.13996105153058</v>
      </c>
      <c r="AA47" s="76">
        <f>SUM(AA45:AA46)</f>
        <v>1183770779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78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5395430740</v>
      </c>
      <c r="D5" s="6"/>
      <c r="E5" s="7">
        <v>6140478219</v>
      </c>
      <c r="F5" s="8">
        <v>6140478219</v>
      </c>
      <c r="G5" s="8">
        <v>403964291</v>
      </c>
      <c r="H5" s="8">
        <v>483915490</v>
      </c>
      <c r="I5" s="8">
        <v>371250044</v>
      </c>
      <c r="J5" s="8">
        <v>1259129825</v>
      </c>
      <c r="K5" s="8">
        <v>479260118</v>
      </c>
      <c r="L5" s="8">
        <v>466895420</v>
      </c>
      <c r="M5" s="8">
        <v>479737243</v>
      </c>
      <c r="N5" s="8">
        <v>1425892781</v>
      </c>
      <c r="O5" s="8">
        <v>492655580</v>
      </c>
      <c r="P5" s="8">
        <v>536115287</v>
      </c>
      <c r="Q5" s="8">
        <v>448010541</v>
      </c>
      <c r="R5" s="8">
        <v>1476781408</v>
      </c>
      <c r="S5" s="8">
        <v>480914835</v>
      </c>
      <c r="T5" s="8">
        <v>504980024</v>
      </c>
      <c r="U5" s="8">
        <v>498265138</v>
      </c>
      <c r="V5" s="8">
        <v>1484159997</v>
      </c>
      <c r="W5" s="8">
        <v>5645964011</v>
      </c>
      <c r="X5" s="8">
        <v>6140478219</v>
      </c>
      <c r="Y5" s="8">
        <v>-494514208</v>
      </c>
      <c r="Z5" s="2">
        <v>-8.05</v>
      </c>
      <c r="AA5" s="6">
        <v>6140478219</v>
      </c>
    </row>
    <row r="6" spans="1:27" ht="12.75">
      <c r="A6" s="23" t="s">
        <v>32</v>
      </c>
      <c r="B6" s="24"/>
      <c r="C6" s="6">
        <v>13915463150</v>
      </c>
      <c r="D6" s="6"/>
      <c r="E6" s="7">
        <v>15553417080</v>
      </c>
      <c r="F6" s="8">
        <v>15070433858</v>
      </c>
      <c r="G6" s="8">
        <v>1467564651</v>
      </c>
      <c r="H6" s="8">
        <v>1769049966</v>
      </c>
      <c r="I6" s="8">
        <v>1624167884</v>
      </c>
      <c r="J6" s="8">
        <v>4860782501</v>
      </c>
      <c r="K6" s="8">
        <v>1176098299</v>
      </c>
      <c r="L6" s="8">
        <v>1169396168</v>
      </c>
      <c r="M6" s="8">
        <v>1164962890</v>
      </c>
      <c r="N6" s="8">
        <v>3510457357</v>
      </c>
      <c r="O6" s="8">
        <v>1075317010</v>
      </c>
      <c r="P6" s="8">
        <v>1151648774</v>
      </c>
      <c r="Q6" s="8">
        <v>843064686</v>
      </c>
      <c r="R6" s="8">
        <v>3070030470</v>
      </c>
      <c r="S6" s="8">
        <v>1286075874</v>
      </c>
      <c r="T6" s="8">
        <v>916779866</v>
      </c>
      <c r="U6" s="8">
        <v>1174052362</v>
      </c>
      <c r="V6" s="8">
        <v>3376908102</v>
      </c>
      <c r="W6" s="8">
        <v>14818178430</v>
      </c>
      <c r="X6" s="8">
        <v>15070433858</v>
      </c>
      <c r="Y6" s="8">
        <v>-252255428</v>
      </c>
      <c r="Z6" s="2">
        <v>-1.67</v>
      </c>
      <c r="AA6" s="6">
        <v>15070433858</v>
      </c>
    </row>
    <row r="7" spans="1:27" ht="12.75">
      <c r="A7" s="25" t="s">
        <v>33</v>
      </c>
      <c r="B7" s="24"/>
      <c r="C7" s="6">
        <v>3873112371</v>
      </c>
      <c r="D7" s="6"/>
      <c r="E7" s="7">
        <v>4870107512</v>
      </c>
      <c r="F7" s="8">
        <v>4480087227</v>
      </c>
      <c r="G7" s="8">
        <v>321935541</v>
      </c>
      <c r="H7" s="8">
        <v>438363764</v>
      </c>
      <c r="I7" s="8">
        <v>369459466</v>
      </c>
      <c r="J7" s="8">
        <v>1129758771</v>
      </c>
      <c r="K7" s="8">
        <v>360456376</v>
      </c>
      <c r="L7" s="8">
        <v>385807573</v>
      </c>
      <c r="M7" s="8">
        <v>380857791</v>
      </c>
      <c r="N7" s="8">
        <v>1127121740</v>
      </c>
      <c r="O7" s="8">
        <v>387082753</v>
      </c>
      <c r="P7" s="8">
        <v>373491962</v>
      </c>
      <c r="Q7" s="8">
        <v>342254751</v>
      </c>
      <c r="R7" s="8">
        <v>1102829466</v>
      </c>
      <c r="S7" s="8">
        <v>359758313</v>
      </c>
      <c r="T7" s="8">
        <v>324554329</v>
      </c>
      <c r="U7" s="8">
        <v>368486031</v>
      </c>
      <c r="V7" s="8">
        <v>1052798673</v>
      </c>
      <c r="W7" s="8">
        <v>4412508650</v>
      </c>
      <c r="X7" s="8">
        <v>4480087227</v>
      </c>
      <c r="Y7" s="8">
        <v>-67578577</v>
      </c>
      <c r="Z7" s="2">
        <v>-1.51</v>
      </c>
      <c r="AA7" s="6">
        <v>4480087227</v>
      </c>
    </row>
    <row r="8" spans="1:27" ht="12.75">
      <c r="A8" s="25" t="s">
        <v>34</v>
      </c>
      <c r="B8" s="24"/>
      <c r="C8" s="6">
        <v>1477905512</v>
      </c>
      <c r="D8" s="6"/>
      <c r="E8" s="7">
        <v>1771370677</v>
      </c>
      <c r="F8" s="8">
        <v>1771370677</v>
      </c>
      <c r="G8" s="8">
        <v>127820170</v>
      </c>
      <c r="H8" s="8">
        <v>159017806</v>
      </c>
      <c r="I8" s="8">
        <v>142307693</v>
      </c>
      <c r="J8" s="8">
        <v>429145669</v>
      </c>
      <c r="K8" s="8">
        <v>142232920</v>
      </c>
      <c r="L8" s="8">
        <v>148314788</v>
      </c>
      <c r="M8" s="8">
        <v>145388912</v>
      </c>
      <c r="N8" s="8">
        <v>435936620</v>
      </c>
      <c r="O8" s="8">
        <v>150937758</v>
      </c>
      <c r="P8" s="8">
        <v>147688049</v>
      </c>
      <c r="Q8" s="8">
        <v>135340850</v>
      </c>
      <c r="R8" s="8">
        <v>433966657</v>
      </c>
      <c r="S8" s="8">
        <v>142890727</v>
      </c>
      <c r="T8" s="8">
        <v>140883634</v>
      </c>
      <c r="U8" s="8">
        <v>125338809</v>
      </c>
      <c r="V8" s="8">
        <v>409113170</v>
      </c>
      <c r="W8" s="8">
        <v>1708162116</v>
      </c>
      <c r="X8" s="8">
        <v>1771370677</v>
      </c>
      <c r="Y8" s="8">
        <v>-63208561</v>
      </c>
      <c r="Z8" s="2">
        <v>-3.57</v>
      </c>
      <c r="AA8" s="6">
        <v>1771370677</v>
      </c>
    </row>
    <row r="9" spans="1:27" ht="12.75">
      <c r="A9" s="25" t="s">
        <v>35</v>
      </c>
      <c r="B9" s="24"/>
      <c r="C9" s="6">
        <v>1319678215</v>
      </c>
      <c r="D9" s="6"/>
      <c r="E9" s="7">
        <v>1533344175</v>
      </c>
      <c r="F9" s="8">
        <v>1533344175</v>
      </c>
      <c r="G9" s="8">
        <v>111863658</v>
      </c>
      <c r="H9" s="8">
        <v>109242264</v>
      </c>
      <c r="I9" s="8">
        <v>115067358</v>
      </c>
      <c r="J9" s="8">
        <v>336173280</v>
      </c>
      <c r="K9" s="8">
        <v>115699202</v>
      </c>
      <c r="L9" s="8">
        <v>119290953</v>
      </c>
      <c r="M9" s="8">
        <v>107026386</v>
      </c>
      <c r="N9" s="8">
        <v>342016541</v>
      </c>
      <c r="O9" s="8">
        <v>117435548</v>
      </c>
      <c r="P9" s="8">
        <v>119361006</v>
      </c>
      <c r="Q9" s="8">
        <v>105674246</v>
      </c>
      <c r="R9" s="8">
        <v>342470800</v>
      </c>
      <c r="S9" s="8">
        <v>99917945</v>
      </c>
      <c r="T9" s="8">
        <v>120869322</v>
      </c>
      <c r="U9" s="8">
        <v>113644736</v>
      </c>
      <c r="V9" s="8">
        <v>334432003</v>
      </c>
      <c r="W9" s="8">
        <v>1355092624</v>
      </c>
      <c r="X9" s="8">
        <v>1533344175</v>
      </c>
      <c r="Y9" s="8">
        <v>-178251551</v>
      </c>
      <c r="Z9" s="2">
        <v>-11.63</v>
      </c>
      <c r="AA9" s="6">
        <v>1533344175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116471403</v>
      </c>
      <c r="D11" s="6"/>
      <c r="E11" s="7">
        <v>136271005</v>
      </c>
      <c r="F11" s="8">
        <v>123464661</v>
      </c>
      <c r="G11" s="8">
        <v>9610746</v>
      </c>
      <c r="H11" s="8">
        <v>11363581</v>
      </c>
      <c r="I11" s="8">
        <v>12747096</v>
      </c>
      <c r="J11" s="8">
        <v>33721423</v>
      </c>
      <c r="K11" s="8">
        <v>12532986</v>
      </c>
      <c r="L11" s="8">
        <v>9112885</v>
      </c>
      <c r="M11" s="8">
        <v>10737141</v>
      </c>
      <c r="N11" s="8">
        <v>32383012</v>
      </c>
      <c r="O11" s="8">
        <v>13918030</v>
      </c>
      <c r="P11" s="8">
        <v>11314079</v>
      </c>
      <c r="Q11" s="8">
        <v>9406241</v>
      </c>
      <c r="R11" s="8">
        <v>34638350</v>
      </c>
      <c r="S11" s="8">
        <v>8838807</v>
      </c>
      <c r="T11" s="8">
        <v>8642817</v>
      </c>
      <c r="U11" s="8">
        <v>5302653</v>
      </c>
      <c r="V11" s="8">
        <v>22784277</v>
      </c>
      <c r="W11" s="8">
        <v>123527062</v>
      </c>
      <c r="X11" s="8">
        <v>123464661</v>
      </c>
      <c r="Y11" s="8">
        <v>62401</v>
      </c>
      <c r="Z11" s="2">
        <v>0.05</v>
      </c>
      <c r="AA11" s="6">
        <v>123464661</v>
      </c>
    </row>
    <row r="12" spans="1:27" ht="12.75">
      <c r="A12" s="25" t="s">
        <v>37</v>
      </c>
      <c r="B12" s="29"/>
      <c r="C12" s="6">
        <v>397694498</v>
      </c>
      <c r="D12" s="6"/>
      <c r="E12" s="7">
        <v>438015030</v>
      </c>
      <c r="F12" s="8">
        <v>435015030</v>
      </c>
      <c r="G12" s="8">
        <v>34033553</v>
      </c>
      <c r="H12" s="8">
        <v>4687052</v>
      </c>
      <c r="I12" s="8">
        <v>47804924</v>
      </c>
      <c r="J12" s="8">
        <v>86525529</v>
      </c>
      <c r="K12" s="8">
        <v>13236219</v>
      </c>
      <c r="L12" s="8">
        <v>43335982</v>
      </c>
      <c r="M12" s="8">
        <v>8687345</v>
      </c>
      <c r="N12" s="8">
        <v>65259546</v>
      </c>
      <c r="O12" s="8">
        <v>42402204</v>
      </c>
      <c r="P12" s="8">
        <v>12729751</v>
      </c>
      <c r="Q12" s="8">
        <v>378983</v>
      </c>
      <c r="R12" s="8">
        <v>55510938</v>
      </c>
      <c r="S12" s="8">
        <v>22420988</v>
      </c>
      <c r="T12" s="8">
        <v>106583611</v>
      </c>
      <c r="U12" s="8">
        <v>547260</v>
      </c>
      <c r="V12" s="8">
        <v>129551859</v>
      </c>
      <c r="W12" s="8">
        <v>336847872</v>
      </c>
      <c r="X12" s="8">
        <v>435015030</v>
      </c>
      <c r="Y12" s="8">
        <v>-98167158</v>
      </c>
      <c r="Z12" s="2">
        <v>-22.57</v>
      </c>
      <c r="AA12" s="6">
        <v>435015030</v>
      </c>
    </row>
    <row r="13" spans="1:27" ht="12.75">
      <c r="A13" s="23" t="s">
        <v>38</v>
      </c>
      <c r="B13" s="29"/>
      <c r="C13" s="6">
        <v>485263268</v>
      </c>
      <c r="D13" s="6"/>
      <c r="E13" s="7">
        <v>560910075</v>
      </c>
      <c r="F13" s="8">
        <v>560940080</v>
      </c>
      <c r="G13" s="8">
        <v>56454975</v>
      </c>
      <c r="H13" s="8">
        <v>34545609</v>
      </c>
      <c r="I13" s="8">
        <v>38906325</v>
      </c>
      <c r="J13" s="8">
        <v>129906909</v>
      </c>
      <c r="K13" s="8">
        <v>37315232</v>
      </c>
      <c r="L13" s="8">
        <v>33616561</v>
      </c>
      <c r="M13" s="8">
        <v>35537526</v>
      </c>
      <c r="N13" s="8">
        <v>106469319</v>
      </c>
      <c r="O13" s="8">
        <v>39996242</v>
      </c>
      <c r="P13" s="8">
        <v>58066811</v>
      </c>
      <c r="Q13" s="8">
        <v>14359784</v>
      </c>
      <c r="R13" s="8">
        <v>112422837</v>
      </c>
      <c r="S13" s="8">
        <v>37876557</v>
      </c>
      <c r="T13" s="8">
        <v>33458289</v>
      </c>
      <c r="U13" s="8">
        <v>40350459</v>
      </c>
      <c r="V13" s="8">
        <v>111685305</v>
      </c>
      <c r="W13" s="8">
        <v>460484370</v>
      </c>
      <c r="X13" s="8">
        <v>560940080</v>
      </c>
      <c r="Y13" s="8">
        <v>-100455710</v>
      </c>
      <c r="Z13" s="2">
        <v>-17.91</v>
      </c>
      <c r="AA13" s="6">
        <v>560940080</v>
      </c>
    </row>
    <row r="14" spans="1:27" ht="12.75">
      <c r="A14" s="23" t="s">
        <v>39</v>
      </c>
      <c r="B14" s="29"/>
      <c r="C14" s="6">
        <v>181971</v>
      </c>
      <c r="D14" s="6"/>
      <c r="E14" s="7"/>
      <c r="F14" s="8"/>
      <c r="G14" s="8"/>
      <c r="H14" s="8"/>
      <c r="I14" s="8"/>
      <c r="J14" s="8"/>
      <c r="K14" s="8">
        <v>12189</v>
      </c>
      <c r="L14" s="8">
        <v>1828</v>
      </c>
      <c r="M14" s="8">
        <v>-3657</v>
      </c>
      <c r="N14" s="8">
        <v>10360</v>
      </c>
      <c r="O14" s="8"/>
      <c r="P14" s="8"/>
      <c r="Q14" s="8">
        <v>1828</v>
      </c>
      <c r="R14" s="8">
        <v>1828</v>
      </c>
      <c r="S14" s="8">
        <v>52137</v>
      </c>
      <c r="T14" s="8">
        <v>30920</v>
      </c>
      <c r="U14" s="8">
        <v>1828</v>
      </c>
      <c r="V14" s="8">
        <v>84885</v>
      </c>
      <c r="W14" s="8">
        <v>97073</v>
      </c>
      <c r="X14" s="8"/>
      <c r="Y14" s="8">
        <v>97073</v>
      </c>
      <c r="Z14" s="2"/>
      <c r="AA14" s="6"/>
    </row>
    <row r="15" spans="1:27" ht="12.75">
      <c r="A15" s="23" t="s">
        <v>40</v>
      </c>
      <c r="B15" s="29"/>
      <c r="C15" s="6">
        <v>650079368</v>
      </c>
      <c r="D15" s="6"/>
      <c r="E15" s="7">
        <v>145107136</v>
      </c>
      <c r="F15" s="8">
        <v>579503941</v>
      </c>
      <c r="G15" s="8">
        <v>14129121</v>
      </c>
      <c r="H15" s="8">
        <v>12603127</v>
      </c>
      <c r="I15" s="8">
        <v>11391739</v>
      </c>
      <c r="J15" s="8">
        <v>38123987</v>
      </c>
      <c r="K15" s="8">
        <v>12959744</v>
      </c>
      <c r="L15" s="8">
        <v>9810319</v>
      </c>
      <c r="M15" s="8">
        <v>11168949</v>
      </c>
      <c r="N15" s="8">
        <v>33939012</v>
      </c>
      <c r="O15" s="8">
        <v>10615681</v>
      </c>
      <c r="P15" s="8">
        <v>9387935</v>
      </c>
      <c r="Q15" s="8">
        <v>67032</v>
      </c>
      <c r="R15" s="8">
        <v>20070648</v>
      </c>
      <c r="S15" s="8">
        <v>8797062</v>
      </c>
      <c r="T15" s="8">
        <v>2039793</v>
      </c>
      <c r="U15" s="8">
        <v>6058982</v>
      </c>
      <c r="V15" s="8">
        <v>16895837</v>
      </c>
      <c r="W15" s="8">
        <v>109029484</v>
      </c>
      <c r="X15" s="8">
        <v>579503941</v>
      </c>
      <c r="Y15" s="8">
        <v>-470474457</v>
      </c>
      <c r="Z15" s="2">
        <v>-81.19</v>
      </c>
      <c r="AA15" s="6">
        <v>579503941</v>
      </c>
    </row>
    <row r="16" spans="1:27" ht="12.75">
      <c r="A16" s="23" t="s">
        <v>41</v>
      </c>
      <c r="B16" s="29"/>
      <c r="C16" s="6">
        <v>305137762</v>
      </c>
      <c r="D16" s="6"/>
      <c r="E16" s="7">
        <v>305915543</v>
      </c>
      <c r="F16" s="8">
        <v>250022969</v>
      </c>
      <c r="G16" s="8">
        <v>29000678</v>
      </c>
      <c r="H16" s="8">
        <v>26997523</v>
      </c>
      <c r="I16" s="8">
        <v>24548098</v>
      </c>
      <c r="J16" s="8">
        <v>80546299</v>
      </c>
      <c r="K16" s="8">
        <v>29689937</v>
      </c>
      <c r="L16" s="8">
        <v>24986153</v>
      </c>
      <c r="M16" s="8">
        <v>18255746</v>
      </c>
      <c r="N16" s="8">
        <v>72931836</v>
      </c>
      <c r="O16" s="8">
        <v>24119717</v>
      </c>
      <c r="P16" s="8">
        <v>22928636</v>
      </c>
      <c r="Q16" s="8">
        <v>-111328</v>
      </c>
      <c r="R16" s="8">
        <v>46937025</v>
      </c>
      <c r="S16" s="8">
        <v>21661529</v>
      </c>
      <c r="T16" s="8">
        <v>-200416</v>
      </c>
      <c r="U16" s="8">
        <v>24136808</v>
      </c>
      <c r="V16" s="8">
        <v>45597921</v>
      </c>
      <c r="W16" s="8">
        <v>246013081</v>
      </c>
      <c r="X16" s="8">
        <v>250022969</v>
      </c>
      <c r="Y16" s="8">
        <v>-4009888</v>
      </c>
      <c r="Z16" s="2">
        <v>-1.6</v>
      </c>
      <c r="AA16" s="6">
        <v>250022969</v>
      </c>
    </row>
    <row r="17" spans="1:27" ht="12.75">
      <c r="A17" s="23" t="s">
        <v>42</v>
      </c>
      <c r="B17" s="29"/>
      <c r="C17" s="6"/>
      <c r="D17" s="6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6"/>
    </row>
    <row r="18" spans="1:27" ht="12.75">
      <c r="A18" s="23" t="s">
        <v>43</v>
      </c>
      <c r="B18" s="29"/>
      <c r="C18" s="6">
        <v>4010129792</v>
      </c>
      <c r="D18" s="6"/>
      <c r="E18" s="7">
        <v>4196210572</v>
      </c>
      <c r="F18" s="8">
        <v>5189933271</v>
      </c>
      <c r="G18" s="8">
        <v>1585352147</v>
      </c>
      <c r="H18" s="8">
        <v>52270744</v>
      </c>
      <c r="I18" s="8">
        <v>-6578658</v>
      </c>
      <c r="J18" s="8">
        <v>1631044233</v>
      </c>
      <c r="K18" s="8">
        <v>78844569</v>
      </c>
      <c r="L18" s="8">
        <v>110177803</v>
      </c>
      <c r="M18" s="8">
        <v>1224372874</v>
      </c>
      <c r="N18" s="8">
        <v>1413395246</v>
      </c>
      <c r="O18" s="8">
        <v>73282056</v>
      </c>
      <c r="P18" s="8">
        <v>154192822</v>
      </c>
      <c r="Q18" s="8">
        <v>7075732</v>
      </c>
      <c r="R18" s="8">
        <v>234550610</v>
      </c>
      <c r="S18" s="8">
        <v>984350473</v>
      </c>
      <c r="T18" s="8">
        <v>58202083</v>
      </c>
      <c r="U18" s="8">
        <v>98371698</v>
      </c>
      <c r="V18" s="8">
        <v>1140924254</v>
      </c>
      <c r="W18" s="8">
        <v>4419914343</v>
      </c>
      <c r="X18" s="8">
        <v>5189933271</v>
      </c>
      <c r="Y18" s="8">
        <v>-770018928</v>
      </c>
      <c r="Z18" s="2">
        <v>-14.84</v>
      </c>
      <c r="AA18" s="6">
        <v>5189933271</v>
      </c>
    </row>
    <row r="19" spans="1:27" ht="12.75">
      <c r="A19" s="23" t="s">
        <v>44</v>
      </c>
      <c r="B19" s="29"/>
      <c r="C19" s="6">
        <v>2003139450</v>
      </c>
      <c r="D19" s="6"/>
      <c r="E19" s="7">
        <v>3013914270</v>
      </c>
      <c r="F19" s="26">
        <v>3013964270</v>
      </c>
      <c r="G19" s="26">
        <v>33779939</v>
      </c>
      <c r="H19" s="26">
        <v>587920976</v>
      </c>
      <c r="I19" s="26">
        <v>15074254</v>
      </c>
      <c r="J19" s="26">
        <v>636775169</v>
      </c>
      <c r="K19" s="26">
        <v>39446032</v>
      </c>
      <c r="L19" s="26">
        <v>16260129</v>
      </c>
      <c r="M19" s="26">
        <v>584244724</v>
      </c>
      <c r="N19" s="26">
        <v>639950885</v>
      </c>
      <c r="O19" s="26">
        <v>42208062</v>
      </c>
      <c r="P19" s="26">
        <v>16594390</v>
      </c>
      <c r="Q19" s="26">
        <v>46325479</v>
      </c>
      <c r="R19" s="26">
        <v>105127931</v>
      </c>
      <c r="S19" s="26">
        <v>619667711</v>
      </c>
      <c r="T19" s="26">
        <v>8063776</v>
      </c>
      <c r="U19" s="26">
        <v>31957018</v>
      </c>
      <c r="V19" s="26">
        <v>659688505</v>
      </c>
      <c r="W19" s="26">
        <v>2041542490</v>
      </c>
      <c r="X19" s="26">
        <v>3013964270</v>
      </c>
      <c r="Y19" s="26">
        <v>-972421780</v>
      </c>
      <c r="Z19" s="27">
        <v>-32.26</v>
      </c>
      <c r="AA19" s="28">
        <v>3013964270</v>
      </c>
    </row>
    <row r="20" spans="1:27" ht="12.75">
      <c r="A20" s="23" t="s">
        <v>45</v>
      </c>
      <c r="B20" s="29"/>
      <c r="C20" s="6">
        <v>93501658</v>
      </c>
      <c r="D20" s="6"/>
      <c r="E20" s="7"/>
      <c r="F20" s="8"/>
      <c r="G20" s="8">
        <v>14235</v>
      </c>
      <c r="H20" s="8">
        <v>12045</v>
      </c>
      <c r="I20" s="30">
        <v>56386</v>
      </c>
      <c r="J20" s="8">
        <v>82666</v>
      </c>
      <c r="K20" s="8">
        <v>-268944</v>
      </c>
      <c r="L20" s="8">
        <v>25585</v>
      </c>
      <c r="M20" s="8">
        <v>45037</v>
      </c>
      <c r="N20" s="8">
        <v>-198322</v>
      </c>
      <c r="O20" s="8">
        <v>50607</v>
      </c>
      <c r="P20" s="30">
        <v>212811</v>
      </c>
      <c r="Q20" s="8"/>
      <c r="R20" s="8">
        <v>263418</v>
      </c>
      <c r="S20" s="8"/>
      <c r="T20" s="8"/>
      <c r="U20" s="8">
        <v>10718630</v>
      </c>
      <c r="V20" s="8">
        <v>10718630</v>
      </c>
      <c r="W20" s="30">
        <v>10866392</v>
      </c>
      <c r="X20" s="8"/>
      <c r="Y20" s="8">
        <v>10866392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34043189158</v>
      </c>
      <c r="D21" s="33">
        <f t="shared" si="0"/>
        <v>0</v>
      </c>
      <c r="E21" s="34">
        <f t="shared" si="0"/>
        <v>38665061294</v>
      </c>
      <c r="F21" s="35">
        <f t="shared" si="0"/>
        <v>39148558378</v>
      </c>
      <c r="G21" s="35">
        <f t="shared" si="0"/>
        <v>4195523705</v>
      </c>
      <c r="H21" s="35">
        <f t="shared" si="0"/>
        <v>3689989947</v>
      </c>
      <c r="I21" s="35">
        <f t="shared" si="0"/>
        <v>2766202609</v>
      </c>
      <c r="J21" s="35">
        <f t="shared" si="0"/>
        <v>10651716261</v>
      </c>
      <c r="K21" s="35">
        <f t="shared" si="0"/>
        <v>2497514879</v>
      </c>
      <c r="L21" s="35">
        <f t="shared" si="0"/>
        <v>2537032147</v>
      </c>
      <c r="M21" s="35">
        <f t="shared" si="0"/>
        <v>4171018907</v>
      </c>
      <c r="N21" s="35">
        <f t="shared" si="0"/>
        <v>9205565933</v>
      </c>
      <c r="O21" s="35">
        <f t="shared" si="0"/>
        <v>2470021248</v>
      </c>
      <c r="P21" s="35">
        <f t="shared" si="0"/>
        <v>2613732313</v>
      </c>
      <c r="Q21" s="35">
        <f t="shared" si="0"/>
        <v>1951848825</v>
      </c>
      <c r="R21" s="35">
        <f t="shared" si="0"/>
        <v>7035602386</v>
      </c>
      <c r="S21" s="35">
        <f t="shared" si="0"/>
        <v>4073222958</v>
      </c>
      <c r="T21" s="35">
        <f t="shared" si="0"/>
        <v>2224888048</v>
      </c>
      <c r="U21" s="35">
        <f t="shared" si="0"/>
        <v>2497232412</v>
      </c>
      <c r="V21" s="35">
        <f t="shared" si="0"/>
        <v>8795343418</v>
      </c>
      <c r="W21" s="35">
        <f t="shared" si="0"/>
        <v>35688227998</v>
      </c>
      <c r="X21" s="35">
        <f t="shared" si="0"/>
        <v>39148558378</v>
      </c>
      <c r="Y21" s="35">
        <f t="shared" si="0"/>
        <v>-3460330380</v>
      </c>
      <c r="Z21" s="36">
        <f>+IF(X21&lt;&gt;0,+(Y21/X21)*100,0)</f>
        <v>-8.83897268090611</v>
      </c>
      <c r="AA21" s="33">
        <f>SUM(AA5:AA20)</f>
        <v>39148558378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8449847186</v>
      </c>
      <c r="D24" s="6"/>
      <c r="E24" s="7">
        <v>9628450297</v>
      </c>
      <c r="F24" s="8">
        <v>9311903128</v>
      </c>
      <c r="G24" s="8">
        <v>762906367</v>
      </c>
      <c r="H24" s="8">
        <v>755657722</v>
      </c>
      <c r="I24" s="8">
        <v>756331605</v>
      </c>
      <c r="J24" s="8">
        <v>2274895694</v>
      </c>
      <c r="K24" s="8">
        <v>784741348</v>
      </c>
      <c r="L24" s="8">
        <v>760184897</v>
      </c>
      <c r="M24" s="8">
        <v>784346184</v>
      </c>
      <c r="N24" s="8">
        <v>2329272429</v>
      </c>
      <c r="O24" s="8">
        <v>792765290</v>
      </c>
      <c r="P24" s="8">
        <v>764561570</v>
      </c>
      <c r="Q24" s="8">
        <v>755871799</v>
      </c>
      <c r="R24" s="8">
        <v>2313198659</v>
      </c>
      <c r="S24" s="8">
        <v>756958845</v>
      </c>
      <c r="T24" s="8">
        <v>779850730</v>
      </c>
      <c r="U24" s="8">
        <v>758713953</v>
      </c>
      <c r="V24" s="8">
        <v>2295523528</v>
      </c>
      <c r="W24" s="8">
        <v>9212890310</v>
      </c>
      <c r="X24" s="8">
        <v>9311903128</v>
      </c>
      <c r="Y24" s="8">
        <v>-99012818</v>
      </c>
      <c r="Z24" s="2">
        <v>-1.06</v>
      </c>
      <c r="AA24" s="6">
        <v>9311903128</v>
      </c>
    </row>
    <row r="25" spans="1:27" ht="12.75">
      <c r="A25" s="25" t="s">
        <v>49</v>
      </c>
      <c r="B25" s="24"/>
      <c r="C25" s="6">
        <v>137935967</v>
      </c>
      <c r="D25" s="6"/>
      <c r="E25" s="7">
        <v>139695066</v>
      </c>
      <c r="F25" s="8">
        <v>142795066</v>
      </c>
      <c r="G25" s="8">
        <v>11258484</v>
      </c>
      <c r="H25" s="8">
        <v>11315975</v>
      </c>
      <c r="I25" s="8">
        <v>11360914</v>
      </c>
      <c r="J25" s="8">
        <v>33935373</v>
      </c>
      <c r="K25" s="8">
        <v>11283975</v>
      </c>
      <c r="L25" s="8">
        <v>11374782</v>
      </c>
      <c r="M25" s="8">
        <v>11362902</v>
      </c>
      <c r="N25" s="8">
        <v>34021659</v>
      </c>
      <c r="O25" s="8">
        <v>11362902</v>
      </c>
      <c r="P25" s="8">
        <v>11404946</v>
      </c>
      <c r="Q25" s="8">
        <v>11405052</v>
      </c>
      <c r="R25" s="8">
        <v>34172900</v>
      </c>
      <c r="S25" s="8">
        <v>11404452</v>
      </c>
      <c r="T25" s="8">
        <v>11379786</v>
      </c>
      <c r="U25" s="8">
        <v>11359512</v>
      </c>
      <c r="V25" s="8">
        <v>34143750</v>
      </c>
      <c r="W25" s="8">
        <v>136273682</v>
      </c>
      <c r="X25" s="8">
        <v>142795066</v>
      </c>
      <c r="Y25" s="8">
        <v>-6521384</v>
      </c>
      <c r="Z25" s="2">
        <v>-4.57</v>
      </c>
      <c r="AA25" s="6">
        <v>142795066</v>
      </c>
    </row>
    <row r="26" spans="1:27" ht="12.75">
      <c r="A26" s="25" t="s">
        <v>50</v>
      </c>
      <c r="B26" s="24"/>
      <c r="C26" s="6">
        <v>4147512037</v>
      </c>
      <c r="D26" s="6"/>
      <c r="E26" s="7">
        <v>1579646271</v>
      </c>
      <c r="F26" s="8">
        <v>2989213301</v>
      </c>
      <c r="G26" s="8">
        <v>130997851</v>
      </c>
      <c r="H26" s="8">
        <v>145492886</v>
      </c>
      <c r="I26" s="8">
        <v>131012348</v>
      </c>
      <c r="J26" s="8">
        <v>407503085</v>
      </c>
      <c r="K26" s="8">
        <v>130997851</v>
      </c>
      <c r="L26" s="8">
        <v>126047653</v>
      </c>
      <c r="M26" s="8">
        <v>131004750</v>
      </c>
      <c r="N26" s="8">
        <v>388050254</v>
      </c>
      <c r="O26" s="8">
        <v>266036272</v>
      </c>
      <c r="P26" s="8">
        <v>262393152</v>
      </c>
      <c r="Q26" s="8">
        <v>-186211</v>
      </c>
      <c r="R26" s="8">
        <v>528243213</v>
      </c>
      <c r="S26" s="8">
        <v>262301888</v>
      </c>
      <c r="T26" s="8">
        <v>524472169</v>
      </c>
      <c r="U26" s="8">
        <v>898967140</v>
      </c>
      <c r="V26" s="8">
        <v>1685741197</v>
      </c>
      <c r="W26" s="8">
        <v>3009537749</v>
      </c>
      <c r="X26" s="8">
        <v>2989213301</v>
      </c>
      <c r="Y26" s="8">
        <v>20324448</v>
      </c>
      <c r="Z26" s="2">
        <v>0.68</v>
      </c>
      <c r="AA26" s="6">
        <v>2989213301</v>
      </c>
    </row>
    <row r="27" spans="1:27" ht="12.75">
      <c r="A27" s="25" t="s">
        <v>51</v>
      </c>
      <c r="B27" s="24"/>
      <c r="C27" s="6">
        <v>2586025015</v>
      </c>
      <c r="D27" s="6"/>
      <c r="E27" s="7">
        <v>2202788615</v>
      </c>
      <c r="F27" s="8">
        <v>2203918615</v>
      </c>
      <c r="G27" s="8">
        <v>183377995</v>
      </c>
      <c r="H27" s="8">
        <v>184939322</v>
      </c>
      <c r="I27" s="8">
        <v>184719690</v>
      </c>
      <c r="J27" s="8">
        <v>553037007</v>
      </c>
      <c r="K27" s="8">
        <v>184718573</v>
      </c>
      <c r="L27" s="8">
        <v>188009229</v>
      </c>
      <c r="M27" s="8">
        <v>186516783</v>
      </c>
      <c r="N27" s="8">
        <v>559244585</v>
      </c>
      <c r="O27" s="8">
        <v>185414263</v>
      </c>
      <c r="P27" s="8">
        <v>185422584</v>
      </c>
      <c r="Q27" s="8">
        <v>9038128</v>
      </c>
      <c r="R27" s="8">
        <v>379874975</v>
      </c>
      <c r="S27" s="8">
        <v>185520502</v>
      </c>
      <c r="T27" s="8">
        <v>362982598</v>
      </c>
      <c r="U27" s="8">
        <v>194426667</v>
      </c>
      <c r="V27" s="8">
        <v>742929767</v>
      </c>
      <c r="W27" s="8">
        <v>2235086334</v>
      </c>
      <c r="X27" s="8">
        <v>2203918615</v>
      </c>
      <c r="Y27" s="8">
        <v>31167719</v>
      </c>
      <c r="Z27" s="2">
        <v>1.41</v>
      </c>
      <c r="AA27" s="6">
        <v>2203918615</v>
      </c>
    </row>
    <row r="28" spans="1:27" ht="12.75">
      <c r="A28" s="25" t="s">
        <v>52</v>
      </c>
      <c r="B28" s="24"/>
      <c r="C28" s="6">
        <v>944492769</v>
      </c>
      <c r="D28" s="6"/>
      <c r="E28" s="7">
        <v>1096076483</v>
      </c>
      <c r="F28" s="8">
        <v>869054085</v>
      </c>
      <c r="G28" s="8">
        <v>109948425</v>
      </c>
      <c r="H28" s="8">
        <v>14363000</v>
      </c>
      <c r="I28" s="8">
        <v>57966214</v>
      </c>
      <c r="J28" s="8">
        <v>182277639</v>
      </c>
      <c r="K28" s="8">
        <v>123204041</v>
      </c>
      <c r="L28" s="8">
        <v>90220388</v>
      </c>
      <c r="M28" s="8">
        <v>78223270</v>
      </c>
      <c r="N28" s="8">
        <v>291647699</v>
      </c>
      <c r="O28" s="8">
        <v>107426248</v>
      </c>
      <c r="P28" s="8">
        <v>16710131</v>
      </c>
      <c r="Q28" s="8">
        <v>53512136</v>
      </c>
      <c r="R28" s="8">
        <v>177648515</v>
      </c>
      <c r="S28" s="8">
        <v>53556757</v>
      </c>
      <c r="T28" s="8">
        <v>162522188</v>
      </c>
      <c r="U28" s="8">
        <v>77618975</v>
      </c>
      <c r="V28" s="8">
        <v>293697920</v>
      </c>
      <c r="W28" s="8">
        <v>945271773</v>
      </c>
      <c r="X28" s="8">
        <v>869054085</v>
      </c>
      <c r="Y28" s="8">
        <v>76217688</v>
      </c>
      <c r="Z28" s="2">
        <v>8.77</v>
      </c>
      <c r="AA28" s="6">
        <v>869054085</v>
      </c>
    </row>
    <row r="29" spans="1:27" ht="12.75">
      <c r="A29" s="25" t="s">
        <v>53</v>
      </c>
      <c r="B29" s="24"/>
      <c r="C29" s="6">
        <v>13359106542</v>
      </c>
      <c r="D29" s="6"/>
      <c r="E29" s="7">
        <v>15703689808</v>
      </c>
      <c r="F29" s="8">
        <v>15083038109</v>
      </c>
      <c r="G29" s="8">
        <v>1834415133</v>
      </c>
      <c r="H29" s="8">
        <v>1458170000</v>
      </c>
      <c r="I29" s="8">
        <v>1410224086</v>
      </c>
      <c r="J29" s="8">
        <v>4702809219</v>
      </c>
      <c r="K29" s="8">
        <v>1156004996</v>
      </c>
      <c r="L29" s="8">
        <v>1156662746</v>
      </c>
      <c r="M29" s="8">
        <v>985806809</v>
      </c>
      <c r="N29" s="8">
        <v>3298474551</v>
      </c>
      <c r="O29" s="8">
        <v>1085395569</v>
      </c>
      <c r="P29" s="8">
        <v>1084843011</v>
      </c>
      <c r="Q29" s="8">
        <v>-62826756</v>
      </c>
      <c r="R29" s="8">
        <v>2107411824</v>
      </c>
      <c r="S29" s="8">
        <v>2229757933</v>
      </c>
      <c r="T29" s="8">
        <v>722899799</v>
      </c>
      <c r="U29" s="8">
        <v>1369791004</v>
      </c>
      <c r="V29" s="8">
        <v>4322448736</v>
      </c>
      <c r="W29" s="8">
        <v>14431144330</v>
      </c>
      <c r="X29" s="8">
        <v>15083038109</v>
      </c>
      <c r="Y29" s="8">
        <v>-651893779</v>
      </c>
      <c r="Z29" s="2">
        <v>-4.32</v>
      </c>
      <c r="AA29" s="6">
        <v>15083038109</v>
      </c>
    </row>
    <row r="30" spans="1:27" ht="12.75">
      <c r="A30" s="25" t="s">
        <v>54</v>
      </c>
      <c r="B30" s="24"/>
      <c r="C30" s="6">
        <v>1910857621</v>
      </c>
      <c r="D30" s="6"/>
      <c r="E30" s="7">
        <v>2158866619</v>
      </c>
      <c r="F30" s="8">
        <v>2029294519</v>
      </c>
      <c r="G30" s="8">
        <v>53513057</v>
      </c>
      <c r="H30" s="8">
        <v>91313179</v>
      </c>
      <c r="I30" s="8">
        <v>130993542</v>
      </c>
      <c r="J30" s="8">
        <v>275819778</v>
      </c>
      <c r="K30" s="8">
        <v>226616841</v>
      </c>
      <c r="L30" s="8">
        <v>180604175</v>
      </c>
      <c r="M30" s="8">
        <v>186899762</v>
      </c>
      <c r="N30" s="8">
        <v>594120778</v>
      </c>
      <c r="O30" s="8">
        <v>129836181</v>
      </c>
      <c r="P30" s="8">
        <v>179841311</v>
      </c>
      <c r="Q30" s="8">
        <v>232325659</v>
      </c>
      <c r="R30" s="8">
        <v>542003151</v>
      </c>
      <c r="S30" s="8">
        <v>127551968</v>
      </c>
      <c r="T30" s="8">
        <v>113705659</v>
      </c>
      <c r="U30" s="8">
        <v>127279561</v>
      </c>
      <c r="V30" s="8">
        <v>368537188</v>
      </c>
      <c r="W30" s="8">
        <v>1780480895</v>
      </c>
      <c r="X30" s="8">
        <v>2029294519</v>
      </c>
      <c r="Y30" s="8">
        <v>-248813624</v>
      </c>
      <c r="Z30" s="2">
        <v>-12.26</v>
      </c>
      <c r="AA30" s="6">
        <v>2029294519</v>
      </c>
    </row>
    <row r="31" spans="1:27" ht="12.75">
      <c r="A31" s="25" t="s">
        <v>55</v>
      </c>
      <c r="B31" s="24"/>
      <c r="C31" s="6">
        <v>4276161296</v>
      </c>
      <c r="D31" s="6"/>
      <c r="E31" s="7">
        <v>4347516755</v>
      </c>
      <c r="F31" s="8">
        <v>4756512647</v>
      </c>
      <c r="G31" s="8">
        <v>102743803</v>
      </c>
      <c r="H31" s="8">
        <v>227393854</v>
      </c>
      <c r="I31" s="8">
        <v>449882649</v>
      </c>
      <c r="J31" s="8">
        <v>780020306</v>
      </c>
      <c r="K31" s="8">
        <v>474623131</v>
      </c>
      <c r="L31" s="8">
        <v>327936687</v>
      </c>
      <c r="M31" s="8">
        <v>438283878</v>
      </c>
      <c r="N31" s="8">
        <v>1240843696</v>
      </c>
      <c r="O31" s="8">
        <v>227015926</v>
      </c>
      <c r="P31" s="8">
        <v>333663933</v>
      </c>
      <c r="Q31" s="8">
        <v>348493375</v>
      </c>
      <c r="R31" s="8">
        <v>909173234</v>
      </c>
      <c r="S31" s="8">
        <v>295584312</v>
      </c>
      <c r="T31" s="8">
        <v>215759871</v>
      </c>
      <c r="U31" s="8">
        <v>354488051</v>
      </c>
      <c r="V31" s="8">
        <v>865832234</v>
      </c>
      <c r="W31" s="8">
        <v>3795869470</v>
      </c>
      <c r="X31" s="8">
        <v>4756512647</v>
      </c>
      <c r="Y31" s="8">
        <v>-960643177</v>
      </c>
      <c r="Z31" s="2">
        <v>-20.2</v>
      </c>
      <c r="AA31" s="6">
        <v>4756512647</v>
      </c>
    </row>
    <row r="32" spans="1:27" ht="12.75">
      <c r="A32" s="25" t="s">
        <v>43</v>
      </c>
      <c r="B32" s="24"/>
      <c r="C32" s="6">
        <v>1038317340</v>
      </c>
      <c r="D32" s="6"/>
      <c r="E32" s="7">
        <v>675033151</v>
      </c>
      <c r="F32" s="8">
        <v>646699532</v>
      </c>
      <c r="G32" s="8">
        <v>331670</v>
      </c>
      <c r="H32" s="8">
        <v>11944827</v>
      </c>
      <c r="I32" s="8">
        <v>47941929</v>
      </c>
      <c r="J32" s="8">
        <v>60218426</v>
      </c>
      <c r="K32" s="8">
        <v>43537433</v>
      </c>
      <c r="L32" s="8">
        <v>72150470</v>
      </c>
      <c r="M32" s="8">
        <v>30311271</v>
      </c>
      <c r="N32" s="8">
        <v>145999174</v>
      </c>
      <c r="O32" s="8">
        <v>54802803</v>
      </c>
      <c r="P32" s="8">
        <v>49790011</v>
      </c>
      <c r="Q32" s="8">
        <v>43907792</v>
      </c>
      <c r="R32" s="8">
        <v>148500606</v>
      </c>
      <c r="S32" s="8">
        <v>51850957</v>
      </c>
      <c r="T32" s="8">
        <v>46623666</v>
      </c>
      <c r="U32" s="8">
        <v>48935267</v>
      </c>
      <c r="V32" s="8">
        <v>147409890</v>
      </c>
      <c r="W32" s="8">
        <v>502128096</v>
      </c>
      <c r="X32" s="8">
        <v>646699532</v>
      </c>
      <c r="Y32" s="8">
        <v>-144571436</v>
      </c>
      <c r="Z32" s="2">
        <v>-22.36</v>
      </c>
      <c r="AA32" s="6">
        <v>646699532</v>
      </c>
    </row>
    <row r="33" spans="1:27" ht="12.75">
      <c r="A33" s="25" t="s">
        <v>56</v>
      </c>
      <c r="B33" s="24"/>
      <c r="C33" s="6">
        <v>1148752089</v>
      </c>
      <c r="D33" s="6"/>
      <c r="E33" s="7">
        <v>1258960825</v>
      </c>
      <c r="F33" s="8">
        <v>1228403123</v>
      </c>
      <c r="G33" s="8">
        <v>40040525</v>
      </c>
      <c r="H33" s="8">
        <v>151192026</v>
      </c>
      <c r="I33" s="8">
        <v>88356960</v>
      </c>
      <c r="J33" s="8">
        <v>279589511</v>
      </c>
      <c r="K33" s="8">
        <v>97886250</v>
      </c>
      <c r="L33" s="8">
        <v>82153853</v>
      </c>
      <c r="M33" s="8">
        <v>80550833</v>
      </c>
      <c r="N33" s="8">
        <v>260590936</v>
      </c>
      <c r="O33" s="8">
        <v>78301388</v>
      </c>
      <c r="P33" s="8">
        <v>70605090</v>
      </c>
      <c r="Q33" s="8">
        <v>77665581</v>
      </c>
      <c r="R33" s="8">
        <v>226572059</v>
      </c>
      <c r="S33" s="8">
        <v>186886161</v>
      </c>
      <c r="T33" s="8">
        <v>69098042</v>
      </c>
      <c r="U33" s="8">
        <v>68595812</v>
      </c>
      <c r="V33" s="8">
        <v>324580015</v>
      </c>
      <c r="W33" s="8">
        <v>1091332521</v>
      </c>
      <c r="X33" s="8">
        <v>1228403123</v>
      </c>
      <c r="Y33" s="8">
        <v>-137070602</v>
      </c>
      <c r="Z33" s="2">
        <v>-11.16</v>
      </c>
      <c r="AA33" s="6">
        <v>1228403123</v>
      </c>
    </row>
    <row r="34" spans="1:27" ht="12.75">
      <c r="A34" s="23" t="s">
        <v>57</v>
      </c>
      <c r="B34" s="29"/>
      <c r="C34" s="6">
        <v>21474569</v>
      </c>
      <c r="D34" s="6"/>
      <c r="E34" s="7">
        <v>15307321</v>
      </c>
      <c r="F34" s="8">
        <v>15307321</v>
      </c>
      <c r="G34" s="8">
        <v>50306</v>
      </c>
      <c r="H34" s="8">
        <v>13432</v>
      </c>
      <c r="I34" s="8">
        <v>55175</v>
      </c>
      <c r="J34" s="8">
        <v>118913</v>
      </c>
      <c r="K34" s="8">
        <v>46553</v>
      </c>
      <c r="L34" s="8">
        <v>29213</v>
      </c>
      <c r="M34" s="8">
        <v>10175</v>
      </c>
      <c r="N34" s="8">
        <v>85941</v>
      </c>
      <c r="O34" s="8">
        <v>2088106</v>
      </c>
      <c r="P34" s="8">
        <v>57568</v>
      </c>
      <c r="Q34" s="8">
        <v>7177</v>
      </c>
      <c r="R34" s="8">
        <v>2152851</v>
      </c>
      <c r="S34" s="8">
        <v>11627</v>
      </c>
      <c r="T34" s="8"/>
      <c r="U34" s="8">
        <v>29851036</v>
      </c>
      <c r="V34" s="8">
        <v>29862663</v>
      </c>
      <c r="W34" s="8">
        <v>32220368</v>
      </c>
      <c r="X34" s="8">
        <v>15307321</v>
      </c>
      <c r="Y34" s="8">
        <v>16913047</v>
      </c>
      <c r="Z34" s="2">
        <v>110.49</v>
      </c>
      <c r="AA34" s="6">
        <v>15307321</v>
      </c>
    </row>
    <row r="35" spans="1:27" ht="12.75">
      <c r="A35" s="40" t="s">
        <v>58</v>
      </c>
      <c r="B35" s="32"/>
      <c r="C35" s="33">
        <f aca="true" t="shared" si="1" ref="C35:Y35">SUM(C24:C34)</f>
        <v>38020482431</v>
      </c>
      <c r="D35" s="33">
        <f>SUM(D24:D34)</f>
        <v>0</v>
      </c>
      <c r="E35" s="34">
        <f t="shared" si="1"/>
        <v>38806031211</v>
      </c>
      <c r="F35" s="35">
        <f t="shared" si="1"/>
        <v>39276139446</v>
      </c>
      <c r="G35" s="35">
        <f t="shared" si="1"/>
        <v>3229583616</v>
      </c>
      <c r="H35" s="35">
        <f t="shared" si="1"/>
        <v>3051796223</v>
      </c>
      <c r="I35" s="35">
        <f t="shared" si="1"/>
        <v>3268845112</v>
      </c>
      <c r="J35" s="35">
        <f t="shared" si="1"/>
        <v>9550224951</v>
      </c>
      <c r="K35" s="35">
        <f t="shared" si="1"/>
        <v>3233660992</v>
      </c>
      <c r="L35" s="35">
        <f t="shared" si="1"/>
        <v>2995374093</v>
      </c>
      <c r="M35" s="35">
        <f t="shared" si="1"/>
        <v>2913316617</v>
      </c>
      <c r="N35" s="35">
        <f t="shared" si="1"/>
        <v>9142351702</v>
      </c>
      <c r="O35" s="35">
        <f t="shared" si="1"/>
        <v>2940444948</v>
      </c>
      <c r="P35" s="35">
        <f t="shared" si="1"/>
        <v>2959293307</v>
      </c>
      <c r="Q35" s="35">
        <f t="shared" si="1"/>
        <v>1469213732</v>
      </c>
      <c r="R35" s="35">
        <f t="shared" si="1"/>
        <v>7368951987</v>
      </c>
      <c r="S35" s="35">
        <f t="shared" si="1"/>
        <v>4161385402</v>
      </c>
      <c r="T35" s="35">
        <f t="shared" si="1"/>
        <v>3009294508</v>
      </c>
      <c r="U35" s="35">
        <f t="shared" si="1"/>
        <v>3940026978</v>
      </c>
      <c r="V35" s="35">
        <f t="shared" si="1"/>
        <v>11110706888</v>
      </c>
      <c r="W35" s="35">
        <f t="shared" si="1"/>
        <v>37172235528</v>
      </c>
      <c r="X35" s="35">
        <f t="shared" si="1"/>
        <v>39276139446</v>
      </c>
      <c r="Y35" s="35">
        <f t="shared" si="1"/>
        <v>-2103903918</v>
      </c>
      <c r="Z35" s="36">
        <f>+IF(X35&lt;&gt;0,+(Y35/X35)*100,0)</f>
        <v>-5.356697342651552</v>
      </c>
      <c r="AA35" s="33">
        <f>SUM(AA24:AA34)</f>
        <v>39276139446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-3977293273</v>
      </c>
      <c r="D37" s="46">
        <f>+D21-D35</f>
        <v>0</v>
      </c>
      <c r="E37" s="47">
        <f t="shared" si="2"/>
        <v>-140969917</v>
      </c>
      <c r="F37" s="48">
        <f t="shared" si="2"/>
        <v>-127581068</v>
      </c>
      <c r="G37" s="48">
        <f t="shared" si="2"/>
        <v>965940089</v>
      </c>
      <c r="H37" s="48">
        <f t="shared" si="2"/>
        <v>638193724</v>
      </c>
      <c r="I37" s="48">
        <f t="shared" si="2"/>
        <v>-502642503</v>
      </c>
      <c r="J37" s="48">
        <f t="shared" si="2"/>
        <v>1101491310</v>
      </c>
      <c r="K37" s="48">
        <f t="shared" si="2"/>
        <v>-736146113</v>
      </c>
      <c r="L37" s="48">
        <f t="shared" si="2"/>
        <v>-458341946</v>
      </c>
      <c r="M37" s="48">
        <f t="shared" si="2"/>
        <v>1257702290</v>
      </c>
      <c r="N37" s="48">
        <f t="shared" si="2"/>
        <v>63214231</v>
      </c>
      <c r="O37" s="48">
        <f t="shared" si="2"/>
        <v>-470423700</v>
      </c>
      <c r="P37" s="48">
        <f t="shared" si="2"/>
        <v>-345560994</v>
      </c>
      <c r="Q37" s="48">
        <f t="shared" si="2"/>
        <v>482635093</v>
      </c>
      <c r="R37" s="48">
        <f t="shared" si="2"/>
        <v>-333349601</v>
      </c>
      <c r="S37" s="48">
        <f t="shared" si="2"/>
        <v>-88162444</v>
      </c>
      <c r="T37" s="48">
        <f t="shared" si="2"/>
        <v>-784406460</v>
      </c>
      <c r="U37" s="48">
        <f t="shared" si="2"/>
        <v>-1442794566</v>
      </c>
      <c r="V37" s="48">
        <f t="shared" si="2"/>
        <v>-2315363470</v>
      </c>
      <c r="W37" s="48">
        <f t="shared" si="2"/>
        <v>-1484007530</v>
      </c>
      <c r="X37" s="48">
        <f>IF(F21=F35,0,X21-X35)</f>
        <v>-127581068</v>
      </c>
      <c r="Y37" s="48">
        <f t="shared" si="2"/>
        <v>-1356426462</v>
      </c>
      <c r="Z37" s="49">
        <f>+IF(X37&lt;&gt;0,+(Y37/X37)*100,0)</f>
        <v>1063.1878877201436</v>
      </c>
      <c r="AA37" s="46">
        <f>+AA21-AA35</f>
        <v>-127581068</v>
      </c>
    </row>
    <row r="38" spans="1:27" ht="22.5" customHeight="1">
      <c r="A38" s="50" t="s">
        <v>60</v>
      </c>
      <c r="B38" s="29"/>
      <c r="C38" s="6">
        <v>2053380874</v>
      </c>
      <c r="D38" s="6"/>
      <c r="E38" s="7">
        <v>2623420369</v>
      </c>
      <c r="F38" s="8">
        <v>2062037338</v>
      </c>
      <c r="G38" s="8"/>
      <c r="H38" s="8">
        <v>29850</v>
      </c>
      <c r="I38" s="8">
        <v>109962428</v>
      </c>
      <c r="J38" s="8">
        <v>109992278</v>
      </c>
      <c r="K38" s="8">
        <v>230390619</v>
      </c>
      <c r="L38" s="8">
        <v>115450161</v>
      </c>
      <c r="M38" s="8">
        <v>216148099</v>
      </c>
      <c r="N38" s="8">
        <v>561988879</v>
      </c>
      <c r="O38" s="8">
        <v>94203770</v>
      </c>
      <c r="P38" s="8">
        <v>72537968</v>
      </c>
      <c r="Q38" s="8"/>
      <c r="R38" s="8">
        <v>166741738</v>
      </c>
      <c r="S38" s="8">
        <v>299280845</v>
      </c>
      <c r="T38" s="8">
        <v>27447980</v>
      </c>
      <c r="U38" s="8">
        <v>108483912</v>
      </c>
      <c r="V38" s="8">
        <v>435212737</v>
      </c>
      <c r="W38" s="8">
        <v>1273935632</v>
      </c>
      <c r="X38" s="8">
        <v>2062037338</v>
      </c>
      <c r="Y38" s="8">
        <v>-788101706</v>
      </c>
      <c r="Z38" s="2">
        <v>-38.22</v>
      </c>
      <c r="AA38" s="6">
        <v>2062037338</v>
      </c>
    </row>
    <row r="39" spans="1:27" ht="57" customHeight="1">
      <c r="A39" s="50" t="s">
        <v>61</v>
      </c>
      <c r="B39" s="29"/>
      <c r="C39" s="28">
        <v>1144369927</v>
      </c>
      <c r="D39" s="28"/>
      <c r="E39" s="7">
        <v>302493758</v>
      </c>
      <c r="F39" s="26">
        <v>295960280</v>
      </c>
      <c r="G39" s="26">
        <v>76014571</v>
      </c>
      <c r="H39" s="26">
        <v>108544679</v>
      </c>
      <c r="I39" s="26">
        <v>99701878</v>
      </c>
      <c r="J39" s="26">
        <v>284261128</v>
      </c>
      <c r="K39" s="26">
        <v>117178544</v>
      </c>
      <c r="L39" s="26">
        <v>86747773</v>
      </c>
      <c r="M39" s="26">
        <v>101605404</v>
      </c>
      <c r="N39" s="26">
        <v>305531721</v>
      </c>
      <c r="O39" s="26">
        <v>88763267</v>
      </c>
      <c r="P39" s="26">
        <v>86153841</v>
      </c>
      <c r="Q39" s="26">
        <v>105711197</v>
      </c>
      <c r="R39" s="26">
        <v>280628305</v>
      </c>
      <c r="S39" s="26">
        <v>72969531</v>
      </c>
      <c r="T39" s="26">
        <v>84565255</v>
      </c>
      <c r="U39" s="26">
        <v>141747384</v>
      </c>
      <c r="V39" s="26">
        <v>299282170</v>
      </c>
      <c r="W39" s="26">
        <v>1169703324</v>
      </c>
      <c r="X39" s="26">
        <v>295960280</v>
      </c>
      <c r="Y39" s="26">
        <v>873743044</v>
      </c>
      <c r="Z39" s="27">
        <v>295.22</v>
      </c>
      <c r="AA39" s="28">
        <v>295960280</v>
      </c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-779542472</v>
      </c>
      <c r="D41" s="56">
        <f>SUM(D37:D40)</f>
        <v>0</v>
      </c>
      <c r="E41" s="57">
        <f t="shared" si="3"/>
        <v>2784944210</v>
      </c>
      <c r="F41" s="58">
        <f t="shared" si="3"/>
        <v>2230416550</v>
      </c>
      <c r="G41" s="58">
        <f t="shared" si="3"/>
        <v>1041954660</v>
      </c>
      <c r="H41" s="58">
        <f t="shared" si="3"/>
        <v>746768253</v>
      </c>
      <c r="I41" s="58">
        <f t="shared" si="3"/>
        <v>-292978197</v>
      </c>
      <c r="J41" s="58">
        <f t="shared" si="3"/>
        <v>1495744716</v>
      </c>
      <c r="K41" s="58">
        <f t="shared" si="3"/>
        <v>-388576950</v>
      </c>
      <c r="L41" s="58">
        <f t="shared" si="3"/>
        <v>-256144012</v>
      </c>
      <c r="M41" s="58">
        <f t="shared" si="3"/>
        <v>1575455793</v>
      </c>
      <c r="N41" s="58">
        <f t="shared" si="3"/>
        <v>930734831</v>
      </c>
      <c r="O41" s="58">
        <f t="shared" si="3"/>
        <v>-287456663</v>
      </c>
      <c r="P41" s="58">
        <f t="shared" si="3"/>
        <v>-186869185</v>
      </c>
      <c r="Q41" s="58">
        <f t="shared" si="3"/>
        <v>588346290</v>
      </c>
      <c r="R41" s="58">
        <f t="shared" si="3"/>
        <v>114020442</v>
      </c>
      <c r="S41" s="58">
        <f t="shared" si="3"/>
        <v>284087932</v>
      </c>
      <c r="T41" s="58">
        <f t="shared" si="3"/>
        <v>-672393225</v>
      </c>
      <c r="U41" s="58">
        <f t="shared" si="3"/>
        <v>-1192563270</v>
      </c>
      <c r="V41" s="58">
        <f t="shared" si="3"/>
        <v>-1580868563</v>
      </c>
      <c r="W41" s="58">
        <f t="shared" si="3"/>
        <v>959631426</v>
      </c>
      <c r="X41" s="58">
        <f t="shared" si="3"/>
        <v>2230416550</v>
      </c>
      <c r="Y41" s="58">
        <f t="shared" si="3"/>
        <v>-1270785124</v>
      </c>
      <c r="Z41" s="59">
        <f>+IF(X41&lt;&gt;0,+(Y41/X41)*100,0)</f>
        <v>-56.97523738334886</v>
      </c>
      <c r="AA41" s="56">
        <f>SUM(AA37:AA40)</f>
        <v>2230416550</v>
      </c>
    </row>
    <row r="42" spans="1:27" ht="12.75">
      <c r="A42" s="23" t="s">
        <v>64</v>
      </c>
      <c r="B42" s="29"/>
      <c r="C42" s="51">
        <v>13736034</v>
      </c>
      <c r="D42" s="51"/>
      <c r="E42" s="60"/>
      <c r="F42" s="61">
        <v>6842849</v>
      </c>
      <c r="G42" s="61"/>
      <c r="H42" s="61">
        <v>9862511</v>
      </c>
      <c r="I42" s="61">
        <v>-9862511</v>
      </c>
      <c r="J42" s="61"/>
      <c r="K42" s="61"/>
      <c r="L42" s="61"/>
      <c r="M42" s="61">
        <v>2927536</v>
      </c>
      <c r="N42" s="61">
        <v>2927536</v>
      </c>
      <c r="O42" s="61"/>
      <c r="P42" s="61"/>
      <c r="Q42" s="61"/>
      <c r="R42" s="61"/>
      <c r="S42" s="61"/>
      <c r="T42" s="61"/>
      <c r="U42" s="61">
        <v>3182605</v>
      </c>
      <c r="V42" s="61">
        <v>3182605</v>
      </c>
      <c r="W42" s="61">
        <v>6110141</v>
      </c>
      <c r="X42" s="61">
        <v>6842849</v>
      </c>
      <c r="Y42" s="61">
        <v>-732708</v>
      </c>
      <c r="Z42" s="62">
        <v>-10.71</v>
      </c>
      <c r="AA42" s="51">
        <v>6842849</v>
      </c>
    </row>
    <row r="43" spans="1:27" ht="12.75">
      <c r="A43" s="63" t="s">
        <v>65</v>
      </c>
      <c r="B43" s="29"/>
      <c r="C43" s="64">
        <f aca="true" t="shared" si="4" ref="C43:Y43">+C41-C42</f>
        <v>-793278506</v>
      </c>
      <c r="D43" s="64">
        <f>+D41-D42</f>
        <v>0</v>
      </c>
      <c r="E43" s="65">
        <f t="shared" si="4"/>
        <v>2784944210</v>
      </c>
      <c r="F43" s="66">
        <f t="shared" si="4"/>
        <v>2223573701</v>
      </c>
      <c r="G43" s="66">
        <f t="shared" si="4"/>
        <v>1041954660</v>
      </c>
      <c r="H43" s="66">
        <f t="shared" si="4"/>
        <v>736905742</v>
      </c>
      <c r="I43" s="66">
        <f t="shared" si="4"/>
        <v>-283115686</v>
      </c>
      <c r="J43" s="66">
        <f t="shared" si="4"/>
        <v>1495744716</v>
      </c>
      <c r="K43" s="66">
        <f t="shared" si="4"/>
        <v>-388576950</v>
      </c>
      <c r="L43" s="66">
        <f t="shared" si="4"/>
        <v>-256144012</v>
      </c>
      <c r="M43" s="66">
        <f t="shared" si="4"/>
        <v>1572528257</v>
      </c>
      <c r="N43" s="66">
        <f t="shared" si="4"/>
        <v>927807295</v>
      </c>
      <c r="O43" s="66">
        <f t="shared" si="4"/>
        <v>-287456663</v>
      </c>
      <c r="P43" s="66">
        <f t="shared" si="4"/>
        <v>-186869185</v>
      </c>
      <c r="Q43" s="66">
        <f t="shared" si="4"/>
        <v>588346290</v>
      </c>
      <c r="R43" s="66">
        <f t="shared" si="4"/>
        <v>114020442</v>
      </c>
      <c r="S43" s="66">
        <f t="shared" si="4"/>
        <v>284087932</v>
      </c>
      <c r="T43" s="66">
        <f t="shared" si="4"/>
        <v>-672393225</v>
      </c>
      <c r="U43" s="66">
        <f t="shared" si="4"/>
        <v>-1195745875</v>
      </c>
      <c r="V43" s="66">
        <f t="shared" si="4"/>
        <v>-1584051168</v>
      </c>
      <c r="W43" s="66">
        <f t="shared" si="4"/>
        <v>953521285</v>
      </c>
      <c r="X43" s="66">
        <f t="shared" si="4"/>
        <v>2223573701</v>
      </c>
      <c r="Y43" s="66">
        <f t="shared" si="4"/>
        <v>-1270052416</v>
      </c>
      <c r="Z43" s="67">
        <f>+IF(X43&lt;&gt;0,+(Y43/X43)*100,0)</f>
        <v>-57.11762175586191</v>
      </c>
      <c r="AA43" s="64">
        <f>+AA41-AA42</f>
        <v>2223573701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-793278506</v>
      </c>
      <c r="D45" s="56">
        <f>SUM(D43:D44)</f>
        <v>0</v>
      </c>
      <c r="E45" s="57">
        <f t="shared" si="5"/>
        <v>2784944210</v>
      </c>
      <c r="F45" s="58">
        <f t="shared" si="5"/>
        <v>2223573701</v>
      </c>
      <c r="G45" s="58">
        <f t="shared" si="5"/>
        <v>1041954660</v>
      </c>
      <c r="H45" s="58">
        <f t="shared" si="5"/>
        <v>736905742</v>
      </c>
      <c r="I45" s="58">
        <f t="shared" si="5"/>
        <v>-283115686</v>
      </c>
      <c r="J45" s="58">
        <f t="shared" si="5"/>
        <v>1495744716</v>
      </c>
      <c r="K45" s="58">
        <f t="shared" si="5"/>
        <v>-388576950</v>
      </c>
      <c r="L45" s="58">
        <f t="shared" si="5"/>
        <v>-256144012</v>
      </c>
      <c r="M45" s="58">
        <f t="shared" si="5"/>
        <v>1572528257</v>
      </c>
      <c r="N45" s="58">
        <f t="shared" si="5"/>
        <v>927807295</v>
      </c>
      <c r="O45" s="58">
        <f t="shared" si="5"/>
        <v>-287456663</v>
      </c>
      <c r="P45" s="58">
        <f t="shared" si="5"/>
        <v>-186869185</v>
      </c>
      <c r="Q45" s="58">
        <f t="shared" si="5"/>
        <v>588346290</v>
      </c>
      <c r="R45" s="58">
        <f t="shared" si="5"/>
        <v>114020442</v>
      </c>
      <c r="S45" s="58">
        <f t="shared" si="5"/>
        <v>284087932</v>
      </c>
      <c r="T45" s="58">
        <f t="shared" si="5"/>
        <v>-672393225</v>
      </c>
      <c r="U45" s="58">
        <f t="shared" si="5"/>
        <v>-1195745875</v>
      </c>
      <c r="V45" s="58">
        <f t="shared" si="5"/>
        <v>-1584051168</v>
      </c>
      <c r="W45" s="58">
        <f t="shared" si="5"/>
        <v>953521285</v>
      </c>
      <c r="X45" s="58">
        <f t="shared" si="5"/>
        <v>2223573701</v>
      </c>
      <c r="Y45" s="58">
        <f t="shared" si="5"/>
        <v>-1270052416</v>
      </c>
      <c r="Z45" s="59">
        <f>+IF(X45&lt;&gt;0,+(Y45/X45)*100,0)</f>
        <v>-57.11762175586191</v>
      </c>
      <c r="AA45" s="56">
        <f>SUM(AA43:AA44)</f>
        <v>2223573701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-793278506</v>
      </c>
      <c r="D47" s="71">
        <f>SUM(D45:D46)</f>
        <v>0</v>
      </c>
      <c r="E47" s="72">
        <f t="shared" si="6"/>
        <v>2784944210</v>
      </c>
      <c r="F47" s="73">
        <f t="shared" si="6"/>
        <v>2223573701</v>
      </c>
      <c r="G47" s="73">
        <f t="shared" si="6"/>
        <v>1041954660</v>
      </c>
      <c r="H47" s="74">
        <f t="shared" si="6"/>
        <v>736905742</v>
      </c>
      <c r="I47" s="74">
        <f t="shared" si="6"/>
        <v>-283115686</v>
      </c>
      <c r="J47" s="74">
        <f t="shared" si="6"/>
        <v>1495744716</v>
      </c>
      <c r="K47" s="74">
        <f t="shared" si="6"/>
        <v>-388576950</v>
      </c>
      <c r="L47" s="74">
        <f t="shared" si="6"/>
        <v>-256144012</v>
      </c>
      <c r="M47" s="73">
        <f t="shared" si="6"/>
        <v>1572528257</v>
      </c>
      <c r="N47" s="73">
        <f t="shared" si="6"/>
        <v>927807295</v>
      </c>
      <c r="O47" s="74">
        <f t="shared" si="6"/>
        <v>-287456663</v>
      </c>
      <c r="P47" s="74">
        <f t="shared" si="6"/>
        <v>-186869185</v>
      </c>
      <c r="Q47" s="74">
        <f t="shared" si="6"/>
        <v>588346290</v>
      </c>
      <c r="R47" s="74">
        <f t="shared" si="6"/>
        <v>114020442</v>
      </c>
      <c r="S47" s="74">
        <f t="shared" si="6"/>
        <v>284087932</v>
      </c>
      <c r="T47" s="73">
        <f t="shared" si="6"/>
        <v>-672393225</v>
      </c>
      <c r="U47" s="73">
        <f t="shared" si="6"/>
        <v>-1195745875</v>
      </c>
      <c r="V47" s="74">
        <f t="shared" si="6"/>
        <v>-1584051168</v>
      </c>
      <c r="W47" s="74">
        <f t="shared" si="6"/>
        <v>953521285</v>
      </c>
      <c r="X47" s="74">
        <f t="shared" si="6"/>
        <v>2223573701</v>
      </c>
      <c r="Y47" s="74">
        <f t="shared" si="6"/>
        <v>-1270052416</v>
      </c>
      <c r="Z47" s="75">
        <f>+IF(X47&lt;&gt;0,+(Y47/X47)*100,0)</f>
        <v>-57.11762175586191</v>
      </c>
      <c r="AA47" s="76">
        <f>SUM(AA45:AA46)</f>
        <v>2223573701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78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/>
      <c r="D5" s="6"/>
      <c r="E5" s="7">
        <v>12292550028</v>
      </c>
      <c r="F5" s="8">
        <v>12292550000</v>
      </c>
      <c r="G5" s="8">
        <v>1043135721</v>
      </c>
      <c r="H5" s="8">
        <v>1098347467</v>
      </c>
      <c r="I5" s="8">
        <v>1080161363</v>
      </c>
      <c r="J5" s="8">
        <v>3221644551</v>
      </c>
      <c r="K5" s="8">
        <v>1056870382</v>
      </c>
      <c r="L5" s="8">
        <v>1045018902</v>
      </c>
      <c r="M5" s="8">
        <v>1092787042</v>
      </c>
      <c r="N5" s="8">
        <v>3194676326</v>
      </c>
      <c r="O5" s="8">
        <v>1076671401</v>
      </c>
      <c r="P5" s="8">
        <v>1053737830</v>
      </c>
      <c r="Q5" s="8">
        <v>1080974064</v>
      </c>
      <c r="R5" s="8">
        <v>3211383295</v>
      </c>
      <c r="S5" s="8">
        <v>1094234697</v>
      </c>
      <c r="T5" s="8">
        <v>1091860666</v>
      </c>
      <c r="U5" s="8">
        <v>1090036276</v>
      </c>
      <c r="V5" s="8">
        <v>3276131639</v>
      </c>
      <c r="W5" s="8">
        <v>12903835811</v>
      </c>
      <c r="X5" s="8">
        <v>12292550000</v>
      </c>
      <c r="Y5" s="8">
        <v>611285811</v>
      </c>
      <c r="Z5" s="2">
        <v>4.97</v>
      </c>
      <c r="AA5" s="6">
        <v>12292550000</v>
      </c>
    </row>
    <row r="6" spans="1:27" ht="12.75">
      <c r="A6" s="23" t="s">
        <v>32</v>
      </c>
      <c r="B6" s="24"/>
      <c r="C6" s="6"/>
      <c r="D6" s="6"/>
      <c r="E6" s="7">
        <v>16888897000</v>
      </c>
      <c r="F6" s="8">
        <v>16735998246</v>
      </c>
      <c r="G6" s="8">
        <v>1462785099</v>
      </c>
      <c r="H6" s="8">
        <v>1556551108</v>
      </c>
      <c r="I6" s="8">
        <v>1333779723</v>
      </c>
      <c r="J6" s="8">
        <v>4353115930</v>
      </c>
      <c r="K6" s="8">
        <v>1200502872</v>
      </c>
      <c r="L6" s="8">
        <v>1337165428</v>
      </c>
      <c r="M6" s="8">
        <v>1342844947</v>
      </c>
      <c r="N6" s="8">
        <v>3880513247</v>
      </c>
      <c r="O6" s="8">
        <v>1273945071</v>
      </c>
      <c r="P6" s="8">
        <v>1277118884</v>
      </c>
      <c r="Q6" s="8">
        <v>1416033685</v>
      </c>
      <c r="R6" s="8">
        <v>3967097640</v>
      </c>
      <c r="S6" s="8">
        <v>1197599566</v>
      </c>
      <c r="T6" s="8">
        <v>1294615782</v>
      </c>
      <c r="U6" s="8">
        <v>1530386223</v>
      </c>
      <c r="V6" s="8">
        <v>4022601571</v>
      </c>
      <c r="W6" s="8">
        <v>16223328388</v>
      </c>
      <c r="X6" s="8">
        <v>16735998246</v>
      </c>
      <c r="Y6" s="8">
        <v>-512669858</v>
      </c>
      <c r="Z6" s="2">
        <v>-3.06</v>
      </c>
      <c r="AA6" s="6">
        <v>16735998246</v>
      </c>
    </row>
    <row r="7" spans="1:27" ht="12.75">
      <c r="A7" s="25" t="s">
        <v>33</v>
      </c>
      <c r="B7" s="24"/>
      <c r="C7" s="6"/>
      <c r="D7" s="6"/>
      <c r="E7" s="7">
        <v>7888695998</v>
      </c>
      <c r="F7" s="8">
        <v>8028598097</v>
      </c>
      <c r="G7" s="8">
        <v>671088563</v>
      </c>
      <c r="H7" s="8">
        <v>624477807</v>
      </c>
      <c r="I7" s="8">
        <v>648838709</v>
      </c>
      <c r="J7" s="8">
        <v>1944405079</v>
      </c>
      <c r="K7" s="8">
        <v>679063612</v>
      </c>
      <c r="L7" s="8">
        <v>749406058</v>
      </c>
      <c r="M7" s="8">
        <v>668248716</v>
      </c>
      <c r="N7" s="8">
        <v>2096718386</v>
      </c>
      <c r="O7" s="8">
        <v>660472711</v>
      </c>
      <c r="P7" s="8">
        <v>590542101</v>
      </c>
      <c r="Q7" s="8">
        <v>625283128</v>
      </c>
      <c r="R7" s="8">
        <v>1876297940</v>
      </c>
      <c r="S7" s="8">
        <v>631275550</v>
      </c>
      <c r="T7" s="8">
        <v>687337934</v>
      </c>
      <c r="U7" s="8">
        <v>591960090</v>
      </c>
      <c r="V7" s="8">
        <v>1910573574</v>
      </c>
      <c r="W7" s="8">
        <v>7827994979</v>
      </c>
      <c r="X7" s="8">
        <v>8028598097</v>
      </c>
      <c r="Y7" s="8">
        <v>-200603118</v>
      </c>
      <c r="Z7" s="2">
        <v>-2.5</v>
      </c>
      <c r="AA7" s="6">
        <v>8028598097</v>
      </c>
    </row>
    <row r="8" spans="1:27" ht="12.75">
      <c r="A8" s="25" t="s">
        <v>34</v>
      </c>
      <c r="B8" s="24"/>
      <c r="C8" s="6"/>
      <c r="D8" s="6"/>
      <c r="E8" s="7">
        <v>4692431000</v>
      </c>
      <c r="F8" s="8">
        <v>4692430999</v>
      </c>
      <c r="G8" s="8">
        <v>417339139</v>
      </c>
      <c r="H8" s="8">
        <v>451392760</v>
      </c>
      <c r="I8" s="8">
        <v>386507032</v>
      </c>
      <c r="J8" s="8">
        <v>1255238931</v>
      </c>
      <c r="K8" s="8">
        <v>419788294</v>
      </c>
      <c r="L8" s="8">
        <v>518139925</v>
      </c>
      <c r="M8" s="8">
        <v>414827258</v>
      </c>
      <c r="N8" s="8">
        <v>1352755477</v>
      </c>
      <c r="O8" s="8">
        <v>413869560</v>
      </c>
      <c r="P8" s="8">
        <v>394162034</v>
      </c>
      <c r="Q8" s="8">
        <v>414681125</v>
      </c>
      <c r="R8" s="8">
        <v>1222712719</v>
      </c>
      <c r="S8" s="8">
        <v>417359822</v>
      </c>
      <c r="T8" s="8">
        <v>404069386</v>
      </c>
      <c r="U8" s="8">
        <v>425792843</v>
      </c>
      <c r="V8" s="8">
        <v>1247222051</v>
      </c>
      <c r="W8" s="8">
        <v>5077929178</v>
      </c>
      <c r="X8" s="8">
        <v>4692430999</v>
      </c>
      <c r="Y8" s="8">
        <v>385498179</v>
      </c>
      <c r="Z8" s="2">
        <v>8.22</v>
      </c>
      <c r="AA8" s="6">
        <v>4692430999</v>
      </c>
    </row>
    <row r="9" spans="1:27" ht="12.75">
      <c r="A9" s="25" t="s">
        <v>35</v>
      </c>
      <c r="B9" s="24"/>
      <c r="C9" s="6"/>
      <c r="D9" s="6"/>
      <c r="E9" s="7">
        <v>1729688000</v>
      </c>
      <c r="F9" s="8">
        <v>2006039299</v>
      </c>
      <c r="G9" s="8">
        <v>172226298</v>
      </c>
      <c r="H9" s="8">
        <v>172265380</v>
      </c>
      <c r="I9" s="8">
        <v>166401642</v>
      </c>
      <c r="J9" s="8">
        <v>510893320</v>
      </c>
      <c r="K9" s="8">
        <v>160424937</v>
      </c>
      <c r="L9" s="8">
        <v>176347979</v>
      </c>
      <c r="M9" s="8">
        <v>169564150</v>
      </c>
      <c r="N9" s="8">
        <v>506337066</v>
      </c>
      <c r="O9" s="8">
        <v>168686726</v>
      </c>
      <c r="P9" s="8">
        <v>168752992</v>
      </c>
      <c r="Q9" s="8">
        <v>165156832</v>
      </c>
      <c r="R9" s="8">
        <v>502596550</v>
      </c>
      <c r="S9" s="8">
        <v>160098339</v>
      </c>
      <c r="T9" s="8">
        <v>161428169</v>
      </c>
      <c r="U9" s="8">
        <v>161424938</v>
      </c>
      <c r="V9" s="8">
        <v>482951446</v>
      </c>
      <c r="W9" s="8">
        <v>2002778382</v>
      </c>
      <c r="X9" s="8">
        <v>2006039299</v>
      </c>
      <c r="Y9" s="8">
        <v>-3260917</v>
      </c>
      <c r="Z9" s="2">
        <v>-0.16</v>
      </c>
      <c r="AA9" s="6">
        <v>2006039299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/>
      <c r="D11" s="6"/>
      <c r="E11" s="7">
        <v>405053967</v>
      </c>
      <c r="F11" s="8">
        <v>414754522</v>
      </c>
      <c r="G11" s="8">
        <v>29833771</v>
      </c>
      <c r="H11" s="8">
        <v>29597752</v>
      </c>
      <c r="I11" s="8">
        <v>31055444</v>
      </c>
      <c r="J11" s="8">
        <v>90486967</v>
      </c>
      <c r="K11" s="8">
        <v>30934514</v>
      </c>
      <c r="L11" s="8">
        <v>31696780</v>
      </c>
      <c r="M11" s="8">
        <v>29679411</v>
      </c>
      <c r="N11" s="8">
        <v>92310705</v>
      </c>
      <c r="O11" s="8">
        <v>23536869</v>
      </c>
      <c r="P11" s="8">
        <v>24046014</v>
      </c>
      <c r="Q11" s="8">
        <v>22746865</v>
      </c>
      <c r="R11" s="8">
        <v>70329748</v>
      </c>
      <c r="S11" s="8">
        <v>30557148</v>
      </c>
      <c r="T11" s="8">
        <v>30773692</v>
      </c>
      <c r="U11" s="8">
        <v>31680154</v>
      </c>
      <c r="V11" s="8">
        <v>93010994</v>
      </c>
      <c r="W11" s="8">
        <v>346138414</v>
      </c>
      <c r="X11" s="8">
        <v>414754522</v>
      </c>
      <c r="Y11" s="8">
        <v>-68616108</v>
      </c>
      <c r="Z11" s="2">
        <v>-16.54</v>
      </c>
      <c r="AA11" s="6">
        <v>414754522</v>
      </c>
    </row>
    <row r="12" spans="1:27" ht="12.75">
      <c r="A12" s="25" t="s">
        <v>37</v>
      </c>
      <c r="B12" s="29"/>
      <c r="C12" s="6"/>
      <c r="D12" s="6"/>
      <c r="E12" s="7">
        <v>305700000</v>
      </c>
      <c r="F12" s="8">
        <v>471113691</v>
      </c>
      <c r="G12" s="8">
        <v>26513659</v>
      </c>
      <c r="H12" s="8">
        <v>41181795</v>
      </c>
      <c r="I12" s="8">
        <v>42230332</v>
      </c>
      <c r="J12" s="8">
        <v>109925786</v>
      </c>
      <c r="K12" s="8">
        <v>19850859</v>
      </c>
      <c r="L12" s="8">
        <v>47715187</v>
      </c>
      <c r="M12" s="8">
        <v>41752030</v>
      </c>
      <c r="N12" s="8">
        <v>109318076</v>
      </c>
      <c r="O12" s="8">
        <v>10817563</v>
      </c>
      <c r="P12" s="8">
        <v>34780269</v>
      </c>
      <c r="Q12" s="8">
        <v>254062483</v>
      </c>
      <c r="R12" s="8">
        <v>299660315</v>
      </c>
      <c r="S12" s="8">
        <v>-133755716</v>
      </c>
      <c r="T12" s="8">
        <v>21508760</v>
      </c>
      <c r="U12" s="8">
        <v>20135430</v>
      </c>
      <c r="V12" s="8">
        <v>-92111526</v>
      </c>
      <c r="W12" s="8">
        <v>426792651</v>
      </c>
      <c r="X12" s="8">
        <v>471113691</v>
      </c>
      <c r="Y12" s="8">
        <v>-44321040</v>
      </c>
      <c r="Z12" s="2">
        <v>-9.41</v>
      </c>
      <c r="AA12" s="6">
        <v>471113691</v>
      </c>
    </row>
    <row r="13" spans="1:27" ht="12.75">
      <c r="A13" s="23" t="s">
        <v>38</v>
      </c>
      <c r="B13" s="29"/>
      <c r="C13" s="6"/>
      <c r="D13" s="6"/>
      <c r="E13" s="7">
        <v>371591007</v>
      </c>
      <c r="F13" s="8">
        <v>404471596</v>
      </c>
      <c r="G13" s="8">
        <v>29684305</v>
      </c>
      <c r="H13" s="8">
        <v>30987854</v>
      </c>
      <c r="I13" s="8">
        <v>17979419</v>
      </c>
      <c r="J13" s="8">
        <v>78651578</v>
      </c>
      <c r="K13" s="8">
        <v>41458543</v>
      </c>
      <c r="L13" s="8">
        <v>38334884</v>
      </c>
      <c r="M13" s="8">
        <v>45297649</v>
      </c>
      <c r="N13" s="8">
        <v>125091076</v>
      </c>
      <c r="O13" s="8">
        <v>53181097</v>
      </c>
      <c r="P13" s="8">
        <v>39431073</v>
      </c>
      <c r="Q13" s="8">
        <v>35103765</v>
      </c>
      <c r="R13" s="8">
        <v>127715935</v>
      </c>
      <c r="S13" s="8">
        <v>6288323</v>
      </c>
      <c r="T13" s="8">
        <v>6121570</v>
      </c>
      <c r="U13" s="8">
        <v>-1749766</v>
      </c>
      <c r="V13" s="8">
        <v>10660127</v>
      </c>
      <c r="W13" s="8">
        <v>342118716</v>
      </c>
      <c r="X13" s="8">
        <v>404471596</v>
      </c>
      <c r="Y13" s="8">
        <v>-62352880</v>
      </c>
      <c r="Z13" s="2">
        <v>-15.42</v>
      </c>
      <c r="AA13" s="6">
        <v>404471596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/>
      <c r="D15" s="6"/>
      <c r="E15" s="7">
        <v>1004522997</v>
      </c>
      <c r="F15" s="8">
        <v>1017763470</v>
      </c>
      <c r="G15" s="8">
        <v>26841</v>
      </c>
      <c r="H15" s="8">
        <v>148742472</v>
      </c>
      <c r="I15" s="8">
        <v>190963954</v>
      </c>
      <c r="J15" s="8">
        <v>339733267</v>
      </c>
      <c r="K15" s="8">
        <v>126876247</v>
      </c>
      <c r="L15" s="8">
        <v>157846412</v>
      </c>
      <c r="M15" s="8">
        <v>334453</v>
      </c>
      <c r="N15" s="8">
        <v>285057112</v>
      </c>
      <c r="O15" s="8">
        <v>109476891</v>
      </c>
      <c r="P15" s="8">
        <v>56463559</v>
      </c>
      <c r="Q15" s="8">
        <v>-1046679</v>
      </c>
      <c r="R15" s="8">
        <v>164893771</v>
      </c>
      <c r="S15" s="8">
        <v>17076</v>
      </c>
      <c r="T15" s="8">
        <v>946756</v>
      </c>
      <c r="U15" s="8">
        <v>163364752</v>
      </c>
      <c r="V15" s="8">
        <v>164328584</v>
      </c>
      <c r="W15" s="8">
        <v>954012734</v>
      </c>
      <c r="X15" s="8">
        <v>1017763470</v>
      </c>
      <c r="Y15" s="8">
        <v>-63750736</v>
      </c>
      <c r="Z15" s="2">
        <v>-6.26</v>
      </c>
      <c r="AA15" s="6">
        <v>1017763470</v>
      </c>
    </row>
    <row r="16" spans="1:27" ht="12.75">
      <c r="A16" s="23" t="s">
        <v>41</v>
      </c>
      <c r="B16" s="29"/>
      <c r="C16" s="6"/>
      <c r="D16" s="6"/>
      <c r="E16" s="7">
        <v>7503004</v>
      </c>
      <c r="F16" s="8">
        <v>8282000</v>
      </c>
      <c r="G16" s="8">
        <v>413720</v>
      </c>
      <c r="H16" s="8">
        <v>690467</v>
      </c>
      <c r="I16" s="8">
        <v>2011294</v>
      </c>
      <c r="J16" s="8">
        <v>3115481</v>
      </c>
      <c r="K16" s="8">
        <v>392347</v>
      </c>
      <c r="L16" s="8">
        <v>411348</v>
      </c>
      <c r="M16" s="8">
        <v>139183</v>
      </c>
      <c r="N16" s="8">
        <v>942878</v>
      </c>
      <c r="O16" s="8">
        <v>2928596</v>
      </c>
      <c r="P16" s="8">
        <v>1336173</v>
      </c>
      <c r="Q16" s="8">
        <v>314088</v>
      </c>
      <c r="R16" s="8">
        <v>4578857</v>
      </c>
      <c r="S16" s="8">
        <v>367557</v>
      </c>
      <c r="T16" s="8">
        <v>977864</v>
      </c>
      <c r="U16" s="8">
        <v>275145</v>
      </c>
      <c r="V16" s="8">
        <v>1620566</v>
      </c>
      <c r="W16" s="8">
        <v>10257782</v>
      </c>
      <c r="X16" s="8">
        <v>8282000</v>
      </c>
      <c r="Y16" s="8">
        <v>1975782</v>
      </c>
      <c r="Z16" s="2">
        <v>23.86</v>
      </c>
      <c r="AA16" s="6">
        <v>8282000</v>
      </c>
    </row>
    <row r="17" spans="1:27" ht="12.75">
      <c r="A17" s="23" t="s">
        <v>42</v>
      </c>
      <c r="B17" s="29"/>
      <c r="C17" s="6"/>
      <c r="D17" s="6"/>
      <c r="E17" s="7">
        <v>765607992</v>
      </c>
      <c r="F17" s="8">
        <v>327403000</v>
      </c>
      <c r="G17" s="8"/>
      <c r="H17" s="8">
        <v>48406048</v>
      </c>
      <c r="I17" s="8">
        <v>26514541</v>
      </c>
      <c r="J17" s="8">
        <v>74920589</v>
      </c>
      <c r="K17" s="8">
        <v>26559990</v>
      </c>
      <c r="L17" s="8">
        <v>28674207</v>
      </c>
      <c r="M17" s="8">
        <v>29878264</v>
      </c>
      <c r="N17" s="8">
        <v>85112461</v>
      </c>
      <c r="O17" s="8">
        <v>22666623</v>
      </c>
      <c r="P17" s="8">
        <v>24527366</v>
      </c>
      <c r="Q17" s="8">
        <v>2997928</v>
      </c>
      <c r="R17" s="8">
        <v>50191917</v>
      </c>
      <c r="S17" s="8">
        <v>2871688</v>
      </c>
      <c r="T17" s="8">
        <v>17192065</v>
      </c>
      <c r="U17" s="8">
        <v>24504096</v>
      </c>
      <c r="V17" s="8">
        <v>44567849</v>
      </c>
      <c r="W17" s="8">
        <v>254792816</v>
      </c>
      <c r="X17" s="8">
        <v>327403000</v>
      </c>
      <c r="Y17" s="8">
        <v>-72610184</v>
      </c>
      <c r="Z17" s="2">
        <v>-22.18</v>
      </c>
      <c r="AA17" s="6">
        <v>327403000</v>
      </c>
    </row>
    <row r="18" spans="1:27" ht="12.75">
      <c r="A18" s="23" t="s">
        <v>43</v>
      </c>
      <c r="B18" s="29"/>
      <c r="C18" s="6"/>
      <c r="D18" s="6"/>
      <c r="E18" s="7">
        <v>9037509995</v>
      </c>
      <c r="F18" s="8">
        <v>13787236243</v>
      </c>
      <c r="G18" s="8">
        <v>2569761750</v>
      </c>
      <c r="H18" s="8">
        <v>623226292</v>
      </c>
      <c r="I18" s="8">
        <v>629254301</v>
      </c>
      <c r="J18" s="8">
        <v>3822242343</v>
      </c>
      <c r="K18" s="8">
        <v>731576642</v>
      </c>
      <c r="L18" s="8">
        <v>642675249</v>
      </c>
      <c r="M18" s="8">
        <v>2073696431</v>
      </c>
      <c r="N18" s="8">
        <v>3447948322</v>
      </c>
      <c r="O18" s="8">
        <v>553304238</v>
      </c>
      <c r="P18" s="8">
        <v>371736174</v>
      </c>
      <c r="Q18" s="8">
        <v>1545774545</v>
      </c>
      <c r="R18" s="8">
        <v>2470814957</v>
      </c>
      <c r="S18" s="8">
        <v>657774174</v>
      </c>
      <c r="T18" s="8">
        <v>667453035</v>
      </c>
      <c r="U18" s="8">
        <v>845596474</v>
      </c>
      <c r="V18" s="8">
        <v>2170823683</v>
      </c>
      <c r="W18" s="8">
        <v>11911829305</v>
      </c>
      <c r="X18" s="8">
        <v>13787236243</v>
      </c>
      <c r="Y18" s="8">
        <v>-1875406938</v>
      </c>
      <c r="Z18" s="2">
        <v>-13.6</v>
      </c>
      <c r="AA18" s="6">
        <v>13787236243</v>
      </c>
    </row>
    <row r="19" spans="1:27" ht="12.75">
      <c r="A19" s="23" t="s">
        <v>44</v>
      </c>
      <c r="B19" s="29"/>
      <c r="C19" s="6"/>
      <c r="D19" s="6"/>
      <c r="E19" s="7">
        <v>2039450801</v>
      </c>
      <c r="F19" s="26">
        <v>5158443848</v>
      </c>
      <c r="G19" s="26">
        <v>288256880</v>
      </c>
      <c r="H19" s="26">
        <v>262156088</v>
      </c>
      <c r="I19" s="26">
        <v>422790985</v>
      </c>
      <c r="J19" s="26">
        <v>973203953</v>
      </c>
      <c r="K19" s="26">
        <v>307756678</v>
      </c>
      <c r="L19" s="26">
        <v>475799839</v>
      </c>
      <c r="M19" s="26">
        <v>676143564</v>
      </c>
      <c r="N19" s="26">
        <v>1459700081</v>
      </c>
      <c r="O19" s="26">
        <v>843287316</v>
      </c>
      <c r="P19" s="26">
        <v>713526017</v>
      </c>
      <c r="Q19" s="26">
        <v>748720447</v>
      </c>
      <c r="R19" s="26">
        <v>2305533780</v>
      </c>
      <c r="S19" s="26">
        <v>91566035</v>
      </c>
      <c r="T19" s="26">
        <v>303556375</v>
      </c>
      <c r="U19" s="26">
        <v>613232510</v>
      </c>
      <c r="V19" s="26">
        <v>1008354920</v>
      </c>
      <c r="W19" s="26">
        <v>5746792734</v>
      </c>
      <c r="X19" s="26">
        <v>5158443848</v>
      </c>
      <c r="Y19" s="26">
        <v>588348886</v>
      </c>
      <c r="Z19" s="27">
        <v>11.41</v>
      </c>
      <c r="AA19" s="28">
        <v>5158443848</v>
      </c>
    </row>
    <row r="20" spans="1:27" ht="12.75">
      <c r="A20" s="23" t="s">
        <v>45</v>
      </c>
      <c r="B20" s="29"/>
      <c r="C20" s="6"/>
      <c r="D20" s="6"/>
      <c r="E20" s="7">
        <v>56215000</v>
      </c>
      <c r="F20" s="8">
        <v>-215178</v>
      </c>
      <c r="G20" s="8">
        <v>81019</v>
      </c>
      <c r="H20" s="8">
        <v>-315324</v>
      </c>
      <c r="I20" s="30">
        <v>-812397</v>
      </c>
      <c r="J20" s="8">
        <v>-1046702</v>
      </c>
      <c r="K20" s="8">
        <v>-3343492</v>
      </c>
      <c r="L20" s="8">
        <v>4704913</v>
      </c>
      <c r="M20" s="8">
        <v>1264804</v>
      </c>
      <c r="N20" s="8">
        <v>2626225</v>
      </c>
      <c r="O20" s="8">
        <v>979763</v>
      </c>
      <c r="P20" s="30">
        <v>-6667817</v>
      </c>
      <c r="Q20" s="8">
        <v>58473331</v>
      </c>
      <c r="R20" s="8">
        <v>52785277</v>
      </c>
      <c r="S20" s="8">
        <v>-207563</v>
      </c>
      <c r="T20" s="8">
        <v>296071</v>
      </c>
      <c r="U20" s="8">
        <v>-480754</v>
      </c>
      <c r="V20" s="8">
        <v>-392246</v>
      </c>
      <c r="W20" s="30">
        <v>53972554</v>
      </c>
      <c r="X20" s="8">
        <v>-215178</v>
      </c>
      <c r="Y20" s="8">
        <v>54187732</v>
      </c>
      <c r="Z20" s="2">
        <v>-25182.75</v>
      </c>
      <c r="AA20" s="6">
        <v>-215178</v>
      </c>
    </row>
    <row r="21" spans="1:27" ht="24.75" customHeight="1">
      <c r="A21" s="31" t="s">
        <v>46</v>
      </c>
      <c r="B21" s="32"/>
      <c r="C21" s="33">
        <f aca="true" t="shared" si="0" ref="C21:Y21">SUM(C5:C20)</f>
        <v>0</v>
      </c>
      <c r="D21" s="33">
        <f t="shared" si="0"/>
        <v>0</v>
      </c>
      <c r="E21" s="34">
        <f t="shared" si="0"/>
        <v>57485416789</v>
      </c>
      <c r="F21" s="35">
        <f t="shared" si="0"/>
        <v>65344869833</v>
      </c>
      <c r="G21" s="35">
        <f t="shared" si="0"/>
        <v>6711146765</v>
      </c>
      <c r="H21" s="35">
        <f t="shared" si="0"/>
        <v>5087707966</v>
      </c>
      <c r="I21" s="35">
        <f t="shared" si="0"/>
        <v>4977676342</v>
      </c>
      <c r="J21" s="35">
        <f t="shared" si="0"/>
        <v>16776531073</v>
      </c>
      <c r="K21" s="35">
        <f t="shared" si="0"/>
        <v>4798712425</v>
      </c>
      <c r="L21" s="35">
        <f t="shared" si="0"/>
        <v>5253937111</v>
      </c>
      <c r="M21" s="35">
        <f t="shared" si="0"/>
        <v>6586457902</v>
      </c>
      <c r="N21" s="35">
        <f t="shared" si="0"/>
        <v>16639107438</v>
      </c>
      <c r="O21" s="35">
        <f t="shared" si="0"/>
        <v>5213824425</v>
      </c>
      <c r="P21" s="35">
        <f t="shared" si="0"/>
        <v>4743492669</v>
      </c>
      <c r="Q21" s="35">
        <f t="shared" si="0"/>
        <v>6369275607</v>
      </c>
      <c r="R21" s="35">
        <f t="shared" si="0"/>
        <v>16326592701</v>
      </c>
      <c r="S21" s="35">
        <f t="shared" si="0"/>
        <v>4156046696</v>
      </c>
      <c r="T21" s="35">
        <f t="shared" si="0"/>
        <v>4688138125</v>
      </c>
      <c r="U21" s="35">
        <f t="shared" si="0"/>
        <v>5496158411</v>
      </c>
      <c r="V21" s="35">
        <f t="shared" si="0"/>
        <v>14340343232</v>
      </c>
      <c r="W21" s="35">
        <f t="shared" si="0"/>
        <v>64082574444</v>
      </c>
      <c r="X21" s="35">
        <f t="shared" si="0"/>
        <v>65344869833</v>
      </c>
      <c r="Y21" s="35">
        <f t="shared" si="0"/>
        <v>-1262295389</v>
      </c>
      <c r="Z21" s="36">
        <f>+IF(X21&lt;&gt;0,+(Y21/X21)*100,0)</f>
        <v>-1.9317436735676603</v>
      </c>
      <c r="AA21" s="33">
        <f>SUM(AA5:AA20)</f>
        <v>65344869833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/>
      <c r="D24" s="6"/>
      <c r="E24" s="7">
        <v>15085408087</v>
      </c>
      <c r="F24" s="8">
        <v>14988072526</v>
      </c>
      <c r="G24" s="8">
        <v>1048433349</v>
      </c>
      <c r="H24" s="8">
        <v>1142405702</v>
      </c>
      <c r="I24" s="8">
        <v>1145273429</v>
      </c>
      <c r="J24" s="8">
        <v>3336112480</v>
      </c>
      <c r="K24" s="8">
        <v>1157183433</v>
      </c>
      <c r="L24" s="8">
        <v>1522766779</v>
      </c>
      <c r="M24" s="8">
        <v>1164385609</v>
      </c>
      <c r="N24" s="8">
        <v>3844335821</v>
      </c>
      <c r="O24" s="8">
        <v>1137738246</v>
      </c>
      <c r="P24" s="8">
        <v>1106398488</v>
      </c>
      <c r="Q24" s="8">
        <v>1270123512</v>
      </c>
      <c r="R24" s="8">
        <v>3514260246</v>
      </c>
      <c r="S24" s="8">
        <v>1193850806</v>
      </c>
      <c r="T24" s="8">
        <v>1312676371</v>
      </c>
      <c r="U24" s="8">
        <v>1293226406</v>
      </c>
      <c r="V24" s="8">
        <v>3799753583</v>
      </c>
      <c r="W24" s="8">
        <v>14494462130</v>
      </c>
      <c r="X24" s="8">
        <v>14988072526</v>
      </c>
      <c r="Y24" s="8">
        <v>-493610396</v>
      </c>
      <c r="Z24" s="2">
        <v>-3.29</v>
      </c>
      <c r="AA24" s="6">
        <v>14988072526</v>
      </c>
    </row>
    <row r="25" spans="1:27" ht="12.75">
      <c r="A25" s="25" t="s">
        <v>49</v>
      </c>
      <c r="B25" s="24"/>
      <c r="C25" s="6"/>
      <c r="D25" s="6"/>
      <c r="E25" s="7">
        <v>181407984</v>
      </c>
      <c r="F25" s="8">
        <v>181408000</v>
      </c>
      <c r="G25" s="8">
        <v>13274588</v>
      </c>
      <c r="H25" s="8">
        <v>13504266</v>
      </c>
      <c r="I25" s="8">
        <v>13456746</v>
      </c>
      <c r="J25" s="8">
        <v>40235600</v>
      </c>
      <c r="K25" s="8">
        <v>13456747</v>
      </c>
      <c r="L25" s="8">
        <v>13400167</v>
      </c>
      <c r="M25" s="8">
        <v>13164767</v>
      </c>
      <c r="N25" s="8">
        <v>40021681</v>
      </c>
      <c r="O25" s="8">
        <v>13226685</v>
      </c>
      <c r="P25" s="8">
        <v>13365770</v>
      </c>
      <c r="Q25" s="8">
        <v>13309584</v>
      </c>
      <c r="R25" s="8">
        <v>39902039</v>
      </c>
      <c r="S25" s="8">
        <v>13520758</v>
      </c>
      <c r="T25" s="8">
        <v>13642057</v>
      </c>
      <c r="U25" s="8">
        <v>13396405</v>
      </c>
      <c r="V25" s="8">
        <v>40559220</v>
      </c>
      <c r="W25" s="8">
        <v>160718540</v>
      </c>
      <c r="X25" s="8">
        <v>181408000</v>
      </c>
      <c r="Y25" s="8">
        <v>-20689460</v>
      </c>
      <c r="Z25" s="2">
        <v>-11.4</v>
      </c>
      <c r="AA25" s="6">
        <v>181408000</v>
      </c>
    </row>
    <row r="26" spans="1:27" ht="12.75">
      <c r="A26" s="25" t="s">
        <v>50</v>
      </c>
      <c r="B26" s="24"/>
      <c r="C26" s="6"/>
      <c r="D26" s="6"/>
      <c r="E26" s="7">
        <v>4136711423</v>
      </c>
      <c r="F26" s="8">
        <v>4832769540</v>
      </c>
      <c r="G26" s="8">
        <v>192172876</v>
      </c>
      <c r="H26" s="8">
        <v>-1177418934</v>
      </c>
      <c r="I26" s="8">
        <v>2467751167</v>
      </c>
      <c r="J26" s="8">
        <v>1482505109</v>
      </c>
      <c r="K26" s="8">
        <v>696782680</v>
      </c>
      <c r="L26" s="8">
        <v>408826798</v>
      </c>
      <c r="M26" s="8">
        <v>486187307</v>
      </c>
      <c r="N26" s="8">
        <v>1591796785</v>
      </c>
      <c r="O26" s="8">
        <v>462425768</v>
      </c>
      <c r="P26" s="8">
        <v>620711243</v>
      </c>
      <c r="Q26" s="8">
        <v>389480616</v>
      </c>
      <c r="R26" s="8">
        <v>1472617627</v>
      </c>
      <c r="S26" s="8">
        <v>330035368</v>
      </c>
      <c r="T26" s="8">
        <v>515638035</v>
      </c>
      <c r="U26" s="8">
        <v>547559325</v>
      </c>
      <c r="V26" s="8">
        <v>1393232728</v>
      </c>
      <c r="W26" s="8">
        <v>5940152249</v>
      </c>
      <c r="X26" s="8">
        <v>4832769540</v>
      </c>
      <c r="Y26" s="8">
        <v>1107382709</v>
      </c>
      <c r="Z26" s="2">
        <v>22.91</v>
      </c>
      <c r="AA26" s="6">
        <v>4832769540</v>
      </c>
    </row>
    <row r="27" spans="1:27" ht="12.75">
      <c r="A27" s="25" t="s">
        <v>51</v>
      </c>
      <c r="B27" s="24"/>
      <c r="C27" s="6"/>
      <c r="D27" s="6"/>
      <c r="E27" s="7">
        <v>4289934441</v>
      </c>
      <c r="F27" s="8">
        <v>4250969820</v>
      </c>
      <c r="G27" s="8">
        <v>260597871</v>
      </c>
      <c r="H27" s="8">
        <v>272597245</v>
      </c>
      <c r="I27" s="8">
        <v>267955371</v>
      </c>
      <c r="J27" s="8">
        <v>801150487</v>
      </c>
      <c r="K27" s="8">
        <v>267353711</v>
      </c>
      <c r="L27" s="8">
        <v>299592111</v>
      </c>
      <c r="M27" s="8">
        <v>279509809</v>
      </c>
      <c r="N27" s="8">
        <v>846455631</v>
      </c>
      <c r="O27" s="8">
        <v>271933117</v>
      </c>
      <c r="P27" s="8">
        <v>281792785</v>
      </c>
      <c r="Q27" s="8">
        <v>286518987</v>
      </c>
      <c r="R27" s="8">
        <v>840244889</v>
      </c>
      <c r="S27" s="8">
        <v>272370051</v>
      </c>
      <c r="T27" s="8">
        <v>305425039</v>
      </c>
      <c r="U27" s="8">
        <v>101928191</v>
      </c>
      <c r="V27" s="8">
        <v>679723281</v>
      </c>
      <c r="W27" s="8">
        <v>3167574288</v>
      </c>
      <c r="X27" s="8">
        <v>4250969820</v>
      </c>
      <c r="Y27" s="8">
        <v>-1083395532</v>
      </c>
      <c r="Z27" s="2">
        <v>-25.49</v>
      </c>
      <c r="AA27" s="6">
        <v>4250969820</v>
      </c>
    </row>
    <row r="28" spans="1:27" ht="12.75">
      <c r="A28" s="25" t="s">
        <v>52</v>
      </c>
      <c r="B28" s="24"/>
      <c r="C28" s="6"/>
      <c r="D28" s="6"/>
      <c r="E28" s="7">
        <v>2807394996</v>
      </c>
      <c r="F28" s="8">
        <v>4146494839</v>
      </c>
      <c r="G28" s="8">
        <v>296529605</v>
      </c>
      <c r="H28" s="8">
        <v>301357025</v>
      </c>
      <c r="I28" s="8">
        <v>298437778</v>
      </c>
      <c r="J28" s="8">
        <v>896324408</v>
      </c>
      <c r="K28" s="8">
        <v>96412047</v>
      </c>
      <c r="L28" s="8">
        <v>287161610</v>
      </c>
      <c r="M28" s="8">
        <v>298600765</v>
      </c>
      <c r="N28" s="8">
        <v>682174422</v>
      </c>
      <c r="O28" s="8">
        <v>32372043</v>
      </c>
      <c r="P28" s="8">
        <v>614491840</v>
      </c>
      <c r="Q28" s="8">
        <v>232810741</v>
      </c>
      <c r="R28" s="8">
        <v>879674624</v>
      </c>
      <c r="S28" s="8">
        <v>273879557</v>
      </c>
      <c r="T28" s="8">
        <v>289079414</v>
      </c>
      <c r="U28" s="8">
        <v>88604748</v>
      </c>
      <c r="V28" s="8">
        <v>651563719</v>
      </c>
      <c r="W28" s="8">
        <v>3109737173</v>
      </c>
      <c r="X28" s="8">
        <v>4146494839</v>
      </c>
      <c r="Y28" s="8">
        <v>-1036757666</v>
      </c>
      <c r="Z28" s="2">
        <v>-25</v>
      </c>
      <c r="AA28" s="6">
        <v>4146494839</v>
      </c>
    </row>
    <row r="29" spans="1:27" ht="12.75">
      <c r="A29" s="25" t="s">
        <v>53</v>
      </c>
      <c r="B29" s="24"/>
      <c r="C29" s="6"/>
      <c r="D29" s="6"/>
      <c r="E29" s="7">
        <v>18393191428</v>
      </c>
      <c r="F29" s="8">
        <v>16895470169</v>
      </c>
      <c r="G29" s="8">
        <v>2074540666</v>
      </c>
      <c r="H29" s="8">
        <v>1786531280</v>
      </c>
      <c r="I29" s="8">
        <v>1589742750</v>
      </c>
      <c r="J29" s="8">
        <v>5450814696</v>
      </c>
      <c r="K29" s="8">
        <v>1374725827</v>
      </c>
      <c r="L29" s="8">
        <v>1320365184</v>
      </c>
      <c r="M29" s="8">
        <v>1261341078</v>
      </c>
      <c r="N29" s="8">
        <v>3956432089</v>
      </c>
      <c r="O29" s="8">
        <v>1256510840</v>
      </c>
      <c r="P29" s="8">
        <v>1226147308</v>
      </c>
      <c r="Q29" s="8">
        <v>1274669364</v>
      </c>
      <c r="R29" s="8">
        <v>3757327512</v>
      </c>
      <c r="S29" s="8">
        <v>1190935975</v>
      </c>
      <c r="T29" s="8">
        <v>1279857592</v>
      </c>
      <c r="U29" s="8">
        <v>1704180933</v>
      </c>
      <c r="V29" s="8">
        <v>4174974500</v>
      </c>
      <c r="W29" s="8">
        <v>17339548797</v>
      </c>
      <c r="X29" s="8">
        <v>16895470169</v>
      </c>
      <c r="Y29" s="8">
        <v>444078628</v>
      </c>
      <c r="Z29" s="2">
        <v>2.63</v>
      </c>
      <c r="AA29" s="6">
        <v>16895470169</v>
      </c>
    </row>
    <row r="30" spans="1:27" ht="12.75">
      <c r="A30" s="25" t="s">
        <v>54</v>
      </c>
      <c r="B30" s="24"/>
      <c r="C30" s="6"/>
      <c r="D30" s="6"/>
      <c r="E30" s="7">
        <v>2244757102</v>
      </c>
      <c r="F30" s="8">
        <v>911568279</v>
      </c>
      <c r="G30" s="8">
        <v>68238873</v>
      </c>
      <c r="H30" s="8">
        <v>65870080</v>
      </c>
      <c r="I30" s="8">
        <v>70837606</v>
      </c>
      <c r="J30" s="8">
        <v>204946559</v>
      </c>
      <c r="K30" s="8">
        <v>48215555</v>
      </c>
      <c r="L30" s="8">
        <v>44799027</v>
      </c>
      <c r="M30" s="8">
        <v>41622008</v>
      </c>
      <c r="N30" s="8">
        <v>134636590</v>
      </c>
      <c r="O30" s="8">
        <v>26138781</v>
      </c>
      <c r="P30" s="8">
        <v>35689240</v>
      </c>
      <c r="Q30" s="8">
        <v>37485210</v>
      </c>
      <c r="R30" s="8">
        <v>99313231</v>
      </c>
      <c r="S30" s="8">
        <v>23256140</v>
      </c>
      <c r="T30" s="8">
        <v>33860636</v>
      </c>
      <c r="U30" s="8">
        <v>45798637</v>
      </c>
      <c r="V30" s="8">
        <v>102915413</v>
      </c>
      <c r="W30" s="8">
        <v>541811793</v>
      </c>
      <c r="X30" s="8">
        <v>911568279</v>
      </c>
      <c r="Y30" s="8">
        <v>-369756486</v>
      </c>
      <c r="Z30" s="2">
        <v>-40.56</v>
      </c>
      <c r="AA30" s="6">
        <v>911568279</v>
      </c>
    </row>
    <row r="31" spans="1:27" ht="12.75">
      <c r="A31" s="25" t="s">
        <v>55</v>
      </c>
      <c r="B31" s="24"/>
      <c r="C31" s="6"/>
      <c r="D31" s="6"/>
      <c r="E31" s="7">
        <v>3953537271</v>
      </c>
      <c r="F31" s="8">
        <v>5868115820</v>
      </c>
      <c r="G31" s="8">
        <v>250007650</v>
      </c>
      <c r="H31" s="8">
        <v>213812707</v>
      </c>
      <c r="I31" s="8">
        <v>395635558</v>
      </c>
      <c r="J31" s="8">
        <v>859455915</v>
      </c>
      <c r="K31" s="8">
        <v>329579036</v>
      </c>
      <c r="L31" s="8">
        <v>434575952</v>
      </c>
      <c r="M31" s="8">
        <v>642370232</v>
      </c>
      <c r="N31" s="8">
        <v>1406525220</v>
      </c>
      <c r="O31" s="8">
        <v>344812951</v>
      </c>
      <c r="P31" s="8">
        <v>383443033</v>
      </c>
      <c r="Q31" s="8">
        <v>514618688</v>
      </c>
      <c r="R31" s="8">
        <v>1242874672</v>
      </c>
      <c r="S31" s="8">
        <v>334060315</v>
      </c>
      <c r="T31" s="8">
        <v>358683076</v>
      </c>
      <c r="U31" s="8">
        <v>441631045</v>
      </c>
      <c r="V31" s="8">
        <v>1134374436</v>
      </c>
      <c r="W31" s="8">
        <v>4643230243</v>
      </c>
      <c r="X31" s="8">
        <v>5868115820</v>
      </c>
      <c r="Y31" s="8">
        <v>-1224885577</v>
      </c>
      <c r="Z31" s="2">
        <v>-20.87</v>
      </c>
      <c r="AA31" s="6">
        <v>5868115820</v>
      </c>
    </row>
    <row r="32" spans="1:27" ht="12.75">
      <c r="A32" s="25" t="s">
        <v>43</v>
      </c>
      <c r="B32" s="24"/>
      <c r="C32" s="6"/>
      <c r="D32" s="6"/>
      <c r="E32" s="7">
        <v>447547996</v>
      </c>
      <c r="F32" s="8">
        <v>344086500</v>
      </c>
      <c r="G32" s="8">
        <v>9756036</v>
      </c>
      <c r="H32" s="8">
        <v>16722449</v>
      </c>
      <c r="I32" s="8">
        <v>23161357</v>
      </c>
      <c r="J32" s="8">
        <v>49639842</v>
      </c>
      <c r="K32" s="8">
        <v>-6524196</v>
      </c>
      <c r="L32" s="8">
        <v>8054062</v>
      </c>
      <c r="M32" s="8">
        <v>37486530</v>
      </c>
      <c r="N32" s="8">
        <v>39016396</v>
      </c>
      <c r="O32" s="8">
        <v>49000</v>
      </c>
      <c r="P32" s="8">
        <v>16088244</v>
      </c>
      <c r="Q32" s="8">
        <v>27095825</v>
      </c>
      <c r="R32" s="8">
        <v>43233069</v>
      </c>
      <c r="S32" s="8">
        <v>424900</v>
      </c>
      <c r="T32" s="8">
        <v>4578106</v>
      </c>
      <c r="U32" s="8">
        <v>5167353</v>
      </c>
      <c r="V32" s="8">
        <v>10170359</v>
      </c>
      <c r="W32" s="8">
        <v>142059666</v>
      </c>
      <c r="X32" s="8">
        <v>344086500</v>
      </c>
      <c r="Y32" s="8">
        <v>-202026834</v>
      </c>
      <c r="Z32" s="2">
        <v>-58.71</v>
      </c>
      <c r="AA32" s="6">
        <v>344086500</v>
      </c>
    </row>
    <row r="33" spans="1:27" ht="12.75">
      <c r="A33" s="25" t="s">
        <v>56</v>
      </c>
      <c r="B33" s="24"/>
      <c r="C33" s="6"/>
      <c r="D33" s="6"/>
      <c r="E33" s="7">
        <v>5199788036</v>
      </c>
      <c r="F33" s="8">
        <v>12502193140</v>
      </c>
      <c r="G33" s="8">
        <v>890591283</v>
      </c>
      <c r="H33" s="8">
        <v>767255530</v>
      </c>
      <c r="I33" s="8">
        <v>921733919</v>
      </c>
      <c r="J33" s="8">
        <v>2579580732</v>
      </c>
      <c r="K33" s="8">
        <v>754255664</v>
      </c>
      <c r="L33" s="8">
        <v>844957781</v>
      </c>
      <c r="M33" s="8">
        <v>879002796</v>
      </c>
      <c r="N33" s="8">
        <v>2478216241</v>
      </c>
      <c r="O33" s="8">
        <v>840409636</v>
      </c>
      <c r="P33" s="8">
        <v>876252404</v>
      </c>
      <c r="Q33" s="8">
        <v>963839933</v>
      </c>
      <c r="R33" s="8">
        <v>2680501973</v>
      </c>
      <c r="S33" s="8">
        <v>428960277</v>
      </c>
      <c r="T33" s="8">
        <v>819750480</v>
      </c>
      <c r="U33" s="8">
        <v>1419328166</v>
      </c>
      <c r="V33" s="8">
        <v>2668038923</v>
      </c>
      <c r="W33" s="8">
        <v>10406337869</v>
      </c>
      <c r="X33" s="8">
        <v>12502193140</v>
      </c>
      <c r="Y33" s="8">
        <v>-2095855271</v>
      </c>
      <c r="Z33" s="2">
        <v>-16.76</v>
      </c>
      <c r="AA33" s="6">
        <v>12502193140</v>
      </c>
    </row>
    <row r="34" spans="1:27" ht="12.75">
      <c r="A34" s="23" t="s">
        <v>57</v>
      </c>
      <c r="B34" s="29"/>
      <c r="C34" s="6"/>
      <c r="D34" s="6"/>
      <c r="E34" s="7"/>
      <c r="F34" s="8">
        <v>126400</v>
      </c>
      <c r="G34" s="8">
        <v>19106</v>
      </c>
      <c r="H34" s="8">
        <v>5729969</v>
      </c>
      <c r="I34" s="8">
        <v>-213853</v>
      </c>
      <c r="J34" s="8">
        <v>5535222</v>
      </c>
      <c r="K34" s="8">
        <v>-161306</v>
      </c>
      <c r="L34" s="8">
        <v>57201</v>
      </c>
      <c r="M34" s="8">
        <v>1101026</v>
      </c>
      <c r="N34" s="8">
        <v>996921</v>
      </c>
      <c r="O34" s="8">
        <v>2122172</v>
      </c>
      <c r="P34" s="8">
        <v>12262</v>
      </c>
      <c r="Q34" s="8">
        <v>22005</v>
      </c>
      <c r="R34" s="8">
        <v>2156439</v>
      </c>
      <c r="S34" s="8">
        <v>-6081</v>
      </c>
      <c r="T34" s="8">
        <v>1880376</v>
      </c>
      <c r="U34" s="8">
        <v>27425337</v>
      </c>
      <c r="V34" s="8">
        <v>29299632</v>
      </c>
      <c r="W34" s="8">
        <v>37988214</v>
      </c>
      <c r="X34" s="8">
        <v>126400</v>
      </c>
      <c r="Y34" s="8">
        <v>37861814</v>
      </c>
      <c r="Z34" s="2">
        <v>29953.97</v>
      </c>
      <c r="AA34" s="6">
        <v>126400</v>
      </c>
    </row>
    <row r="35" spans="1:27" ht="12.75">
      <c r="A35" s="40" t="s">
        <v>58</v>
      </c>
      <c r="B35" s="32"/>
      <c r="C35" s="33">
        <f aca="true" t="shared" si="1" ref="C35:Y35">SUM(C24:C34)</f>
        <v>0</v>
      </c>
      <c r="D35" s="33">
        <f>SUM(D24:D34)</f>
        <v>0</v>
      </c>
      <c r="E35" s="34">
        <f t="shared" si="1"/>
        <v>56739678764</v>
      </c>
      <c r="F35" s="35">
        <f t="shared" si="1"/>
        <v>64921275033</v>
      </c>
      <c r="G35" s="35">
        <f t="shared" si="1"/>
        <v>5104161903</v>
      </c>
      <c r="H35" s="35">
        <f t="shared" si="1"/>
        <v>3408367319</v>
      </c>
      <c r="I35" s="35">
        <f t="shared" si="1"/>
        <v>7193771828</v>
      </c>
      <c r="J35" s="35">
        <f t="shared" si="1"/>
        <v>15706301050</v>
      </c>
      <c r="K35" s="35">
        <f t="shared" si="1"/>
        <v>4731279198</v>
      </c>
      <c r="L35" s="35">
        <f t="shared" si="1"/>
        <v>5184556672</v>
      </c>
      <c r="M35" s="35">
        <f t="shared" si="1"/>
        <v>5104771927</v>
      </c>
      <c r="N35" s="35">
        <f t="shared" si="1"/>
        <v>15020607797</v>
      </c>
      <c r="O35" s="35">
        <f t="shared" si="1"/>
        <v>4387739239</v>
      </c>
      <c r="P35" s="35">
        <f t="shared" si="1"/>
        <v>5174392617</v>
      </c>
      <c r="Q35" s="35">
        <f t="shared" si="1"/>
        <v>5009974465</v>
      </c>
      <c r="R35" s="35">
        <f t="shared" si="1"/>
        <v>14572106321</v>
      </c>
      <c r="S35" s="35">
        <f t="shared" si="1"/>
        <v>4061288066</v>
      </c>
      <c r="T35" s="35">
        <f t="shared" si="1"/>
        <v>4935071182</v>
      </c>
      <c r="U35" s="35">
        <f t="shared" si="1"/>
        <v>5688246546</v>
      </c>
      <c r="V35" s="35">
        <f t="shared" si="1"/>
        <v>14684605794</v>
      </c>
      <c r="W35" s="35">
        <f t="shared" si="1"/>
        <v>59983620962</v>
      </c>
      <c r="X35" s="35">
        <f t="shared" si="1"/>
        <v>64921275033</v>
      </c>
      <c r="Y35" s="35">
        <f t="shared" si="1"/>
        <v>-4937654071</v>
      </c>
      <c r="Z35" s="36">
        <f>+IF(X35&lt;&gt;0,+(Y35/X35)*100,0)</f>
        <v>-7.605602429234717</v>
      </c>
      <c r="AA35" s="33">
        <f>SUM(AA24:AA34)</f>
        <v>64921275033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0</v>
      </c>
      <c r="D37" s="46">
        <f>+D21-D35</f>
        <v>0</v>
      </c>
      <c r="E37" s="47">
        <f t="shared" si="2"/>
        <v>745738025</v>
      </c>
      <c r="F37" s="48">
        <f t="shared" si="2"/>
        <v>423594800</v>
      </c>
      <c r="G37" s="48">
        <f t="shared" si="2"/>
        <v>1606984862</v>
      </c>
      <c r="H37" s="48">
        <f t="shared" si="2"/>
        <v>1679340647</v>
      </c>
      <c r="I37" s="48">
        <f t="shared" si="2"/>
        <v>-2216095486</v>
      </c>
      <c r="J37" s="48">
        <f t="shared" si="2"/>
        <v>1070230023</v>
      </c>
      <c r="K37" s="48">
        <f t="shared" si="2"/>
        <v>67433227</v>
      </c>
      <c r="L37" s="48">
        <f t="shared" si="2"/>
        <v>69380439</v>
      </c>
      <c r="M37" s="48">
        <f t="shared" si="2"/>
        <v>1481685975</v>
      </c>
      <c r="N37" s="48">
        <f t="shared" si="2"/>
        <v>1618499641</v>
      </c>
      <c r="O37" s="48">
        <f t="shared" si="2"/>
        <v>826085186</v>
      </c>
      <c r="P37" s="48">
        <f t="shared" si="2"/>
        <v>-430899948</v>
      </c>
      <c r="Q37" s="48">
        <f t="shared" si="2"/>
        <v>1359301142</v>
      </c>
      <c r="R37" s="48">
        <f t="shared" si="2"/>
        <v>1754486380</v>
      </c>
      <c r="S37" s="48">
        <f t="shared" si="2"/>
        <v>94758630</v>
      </c>
      <c r="T37" s="48">
        <f t="shared" si="2"/>
        <v>-246933057</v>
      </c>
      <c r="U37" s="48">
        <f t="shared" si="2"/>
        <v>-192088135</v>
      </c>
      <c r="V37" s="48">
        <f t="shared" si="2"/>
        <v>-344262562</v>
      </c>
      <c r="W37" s="48">
        <f t="shared" si="2"/>
        <v>4098953482</v>
      </c>
      <c r="X37" s="48">
        <f>IF(F21=F35,0,X21-X35)</f>
        <v>423594800</v>
      </c>
      <c r="Y37" s="48">
        <f t="shared" si="2"/>
        <v>3675358682</v>
      </c>
      <c r="Z37" s="49">
        <f>+IF(X37&lt;&gt;0,+(Y37/X37)*100,0)</f>
        <v>867.6590652198753</v>
      </c>
      <c r="AA37" s="46">
        <f>+AA21-AA35</f>
        <v>423594800</v>
      </c>
    </row>
    <row r="38" spans="1:27" ht="22.5" customHeight="1">
      <c r="A38" s="50" t="s">
        <v>60</v>
      </c>
      <c r="B38" s="29"/>
      <c r="C38" s="6"/>
      <c r="D38" s="6"/>
      <c r="E38" s="7">
        <v>2745480001</v>
      </c>
      <c r="F38" s="8">
        <v>2962069000</v>
      </c>
      <c r="G38" s="8">
        <v>30459144</v>
      </c>
      <c r="H38" s="8">
        <v>79266788</v>
      </c>
      <c r="I38" s="8">
        <v>240560425</v>
      </c>
      <c r="J38" s="8">
        <v>350286357</v>
      </c>
      <c r="K38" s="8">
        <v>178251026</v>
      </c>
      <c r="L38" s="8">
        <v>233798143</v>
      </c>
      <c r="M38" s="8">
        <v>289628022</v>
      </c>
      <c r="N38" s="8">
        <v>701677191</v>
      </c>
      <c r="O38" s="8">
        <v>9513516</v>
      </c>
      <c r="P38" s="8">
        <v>205052925</v>
      </c>
      <c r="Q38" s="8">
        <v>93692638</v>
      </c>
      <c r="R38" s="8">
        <v>308259079</v>
      </c>
      <c r="S38" s="8">
        <v>209584463</v>
      </c>
      <c r="T38" s="8">
        <v>44321136</v>
      </c>
      <c r="U38" s="8">
        <v>55757684</v>
      </c>
      <c r="V38" s="8">
        <v>309663283</v>
      </c>
      <c r="W38" s="8">
        <v>1669885910</v>
      </c>
      <c r="X38" s="8">
        <v>2962069000</v>
      </c>
      <c r="Y38" s="8">
        <v>-1292183090</v>
      </c>
      <c r="Z38" s="2">
        <v>-43.62</v>
      </c>
      <c r="AA38" s="6">
        <v>2962069000</v>
      </c>
    </row>
    <row r="39" spans="1:27" ht="57" customHeight="1">
      <c r="A39" s="50" t="s">
        <v>61</v>
      </c>
      <c r="B39" s="29"/>
      <c r="C39" s="28"/>
      <c r="D39" s="28"/>
      <c r="E39" s="7">
        <v>442488000</v>
      </c>
      <c r="F39" s="26">
        <v>9013000</v>
      </c>
      <c r="G39" s="26"/>
      <c r="H39" s="26">
        <v>-12340528</v>
      </c>
      <c r="I39" s="26"/>
      <c r="J39" s="26">
        <v>-12340528</v>
      </c>
      <c r="K39" s="26">
        <v>-19041050</v>
      </c>
      <c r="L39" s="26">
        <v>-80676200</v>
      </c>
      <c r="M39" s="26">
        <v>-33730959</v>
      </c>
      <c r="N39" s="26">
        <v>-133448209</v>
      </c>
      <c r="O39" s="26"/>
      <c r="P39" s="26"/>
      <c r="Q39" s="26"/>
      <c r="R39" s="26"/>
      <c r="S39" s="26"/>
      <c r="T39" s="26"/>
      <c r="U39" s="26"/>
      <c r="V39" s="26"/>
      <c r="W39" s="26">
        <v>-145788737</v>
      </c>
      <c r="X39" s="26">
        <v>9013000</v>
      </c>
      <c r="Y39" s="26">
        <v>-154801737</v>
      </c>
      <c r="Z39" s="27">
        <v>-1717.54</v>
      </c>
      <c r="AA39" s="28">
        <v>9013000</v>
      </c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0</v>
      </c>
      <c r="D41" s="56">
        <f>SUM(D37:D40)</f>
        <v>0</v>
      </c>
      <c r="E41" s="57">
        <f t="shared" si="3"/>
        <v>3933706026</v>
      </c>
      <c r="F41" s="58">
        <f t="shared" si="3"/>
        <v>3394676800</v>
      </c>
      <c r="G41" s="58">
        <f t="shared" si="3"/>
        <v>1637444006</v>
      </c>
      <c r="H41" s="58">
        <f t="shared" si="3"/>
        <v>1746266907</v>
      </c>
      <c r="I41" s="58">
        <f t="shared" si="3"/>
        <v>-1975535061</v>
      </c>
      <c r="J41" s="58">
        <f t="shared" si="3"/>
        <v>1408175852</v>
      </c>
      <c r="K41" s="58">
        <f t="shared" si="3"/>
        <v>226643203</v>
      </c>
      <c r="L41" s="58">
        <f t="shared" si="3"/>
        <v>222502382</v>
      </c>
      <c r="M41" s="58">
        <f t="shared" si="3"/>
        <v>1737583038</v>
      </c>
      <c r="N41" s="58">
        <f t="shared" si="3"/>
        <v>2186728623</v>
      </c>
      <c r="O41" s="58">
        <f t="shared" si="3"/>
        <v>835598702</v>
      </c>
      <c r="P41" s="58">
        <f t="shared" si="3"/>
        <v>-225847023</v>
      </c>
      <c r="Q41" s="58">
        <f t="shared" si="3"/>
        <v>1452993780</v>
      </c>
      <c r="R41" s="58">
        <f t="shared" si="3"/>
        <v>2062745459</v>
      </c>
      <c r="S41" s="58">
        <f t="shared" si="3"/>
        <v>304343093</v>
      </c>
      <c r="T41" s="58">
        <f t="shared" si="3"/>
        <v>-202611921</v>
      </c>
      <c r="U41" s="58">
        <f t="shared" si="3"/>
        <v>-136330451</v>
      </c>
      <c r="V41" s="58">
        <f t="shared" si="3"/>
        <v>-34599279</v>
      </c>
      <c r="W41" s="58">
        <f t="shared" si="3"/>
        <v>5623050655</v>
      </c>
      <c r="X41" s="58">
        <f t="shared" si="3"/>
        <v>3394676800</v>
      </c>
      <c r="Y41" s="58">
        <f t="shared" si="3"/>
        <v>2228373855</v>
      </c>
      <c r="Z41" s="59">
        <f>+IF(X41&lt;&gt;0,+(Y41/X41)*100,0)</f>
        <v>65.64318155413204</v>
      </c>
      <c r="AA41" s="56">
        <f>SUM(AA37:AA40)</f>
        <v>3394676800</v>
      </c>
    </row>
    <row r="42" spans="1:27" ht="12.75">
      <c r="A42" s="23" t="s">
        <v>64</v>
      </c>
      <c r="B42" s="29"/>
      <c r="C42" s="51"/>
      <c r="D42" s="51"/>
      <c r="E42" s="60">
        <v>35731000</v>
      </c>
      <c r="F42" s="61">
        <v>46021000</v>
      </c>
      <c r="G42" s="61">
        <v>4816954</v>
      </c>
      <c r="H42" s="61">
        <v>4715527</v>
      </c>
      <c r="I42" s="61">
        <v>5331830</v>
      </c>
      <c r="J42" s="61">
        <v>14864311</v>
      </c>
      <c r="K42" s="61">
        <v>7604660</v>
      </c>
      <c r="L42" s="61">
        <v>6102974</v>
      </c>
      <c r="M42" s="61">
        <v>-9924</v>
      </c>
      <c r="N42" s="61">
        <v>13697710</v>
      </c>
      <c r="O42" s="61"/>
      <c r="P42" s="61"/>
      <c r="Q42" s="61"/>
      <c r="R42" s="61"/>
      <c r="S42" s="61"/>
      <c r="T42" s="61"/>
      <c r="U42" s="61"/>
      <c r="V42" s="61"/>
      <c r="W42" s="61">
        <v>28562021</v>
      </c>
      <c r="X42" s="61">
        <v>46021000</v>
      </c>
      <c r="Y42" s="61">
        <v>-17458979</v>
      </c>
      <c r="Z42" s="62">
        <v>-37.94</v>
      </c>
      <c r="AA42" s="51">
        <v>46021000</v>
      </c>
    </row>
    <row r="43" spans="1:27" ht="12.75">
      <c r="A43" s="63" t="s">
        <v>65</v>
      </c>
      <c r="B43" s="29"/>
      <c r="C43" s="64">
        <f aca="true" t="shared" si="4" ref="C43:Y43">+C41-C42</f>
        <v>0</v>
      </c>
      <c r="D43" s="64">
        <f>+D41-D42</f>
        <v>0</v>
      </c>
      <c r="E43" s="65">
        <f t="shared" si="4"/>
        <v>3897975026</v>
      </c>
      <c r="F43" s="66">
        <f t="shared" si="4"/>
        <v>3348655800</v>
      </c>
      <c r="G43" s="66">
        <f t="shared" si="4"/>
        <v>1632627052</v>
      </c>
      <c r="H43" s="66">
        <f t="shared" si="4"/>
        <v>1741551380</v>
      </c>
      <c r="I43" s="66">
        <f t="shared" si="4"/>
        <v>-1980866891</v>
      </c>
      <c r="J43" s="66">
        <f t="shared" si="4"/>
        <v>1393311541</v>
      </c>
      <c r="K43" s="66">
        <f t="shared" si="4"/>
        <v>219038543</v>
      </c>
      <c r="L43" s="66">
        <f t="shared" si="4"/>
        <v>216399408</v>
      </c>
      <c r="M43" s="66">
        <f t="shared" si="4"/>
        <v>1737592962</v>
      </c>
      <c r="N43" s="66">
        <f t="shared" si="4"/>
        <v>2173030913</v>
      </c>
      <c r="O43" s="66">
        <f t="shared" si="4"/>
        <v>835598702</v>
      </c>
      <c r="P43" s="66">
        <f t="shared" si="4"/>
        <v>-225847023</v>
      </c>
      <c r="Q43" s="66">
        <f t="shared" si="4"/>
        <v>1452993780</v>
      </c>
      <c r="R43" s="66">
        <f t="shared" si="4"/>
        <v>2062745459</v>
      </c>
      <c r="S43" s="66">
        <f t="shared" si="4"/>
        <v>304343093</v>
      </c>
      <c r="T43" s="66">
        <f t="shared" si="4"/>
        <v>-202611921</v>
      </c>
      <c r="U43" s="66">
        <f t="shared" si="4"/>
        <v>-136330451</v>
      </c>
      <c r="V43" s="66">
        <f t="shared" si="4"/>
        <v>-34599279</v>
      </c>
      <c r="W43" s="66">
        <f t="shared" si="4"/>
        <v>5594488634</v>
      </c>
      <c r="X43" s="66">
        <f t="shared" si="4"/>
        <v>3348655800</v>
      </c>
      <c r="Y43" s="66">
        <f t="shared" si="4"/>
        <v>2245832834</v>
      </c>
      <c r="Z43" s="67">
        <f>+IF(X43&lt;&gt;0,+(Y43/X43)*100,0)</f>
        <v>67.06669685191294</v>
      </c>
      <c r="AA43" s="64">
        <f>+AA41-AA42</f>
        <v>3348655800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0</v>
      </c>
      <c r="D45" s="56">
        <f>SUM(D43:D44)</f>
        <v>0</v>
      </c>
      <c r="E45" s="57">
        <f t="shared" si="5"/>
        <v>3897975026</v>
      </c>
      <c r="F45" s="58">
        <f t="shared" si="5"/>
        <v>3348655800</v>
      </c>
      <c r="G45" s="58">
        <f t="shared" si="5"/>
        <v>1632627052</v>
      </c>
      <c r="H45" s="58">
        <f t="shared" si="5"/>
        <v>1741551380</v>
      </c>
      <c r="I45" s="58">
        <f t="shared" si="5"/>
        <v>-1980866891</v>
      </c>
      <c r="J45" s="58">
        <f t="shared" si="5"/>
        <v>1393311541</v>
      </c>
      <c r="K45" s="58">
        <f t="shared" si="5"/>
        <v>219038543</v>
      </c>
      <c r="L45" s="58">
        <f t="shared" si="5"/>
        <v>216399408</v>
      </c>
      <c r="M45" s="58">
        <f t="shared" si="5"/>
        <v>1737592962</v>
      </c>
      <c r="N45" s="58">
        <f t="shared" si="5"/>
        <v>2173030913</v>
      </c>
      <c r="O45" s="58">
        <f t="shared" si="5"/>
        <v>835598702</v>
      </c>
      <c r="P45" s="58">
        <f t="shared" si="5"/>
        <v>-225847023</v>
      </c>
      <c r="Q45" s="58">
        <f t="shared" si="5"/>
        <v>1452993780</v>
      </c>
      <c r="R45" s="58">
        <f t="shared" si="5"/>
        <v>2062745459</v>
      </c>
      <c r="S45" s="58">
        <f t="shared" si="5"/>
        <v>304343093</v>
      </c>
      <c r="T45" s="58">
        <f t="shared" si="5"/>
        <v>-202611921</v>
      </c>
      <c r="U45" s="58">
        <f t="shared" si="5"/>
        <v>-136330451</v>
      </c>
      <c r="V45" s="58">
        <f t="shared" si="5"/>
        <v>-34599279</v>
      </c>
      <c r="W45" s="58">
        <f t="shared" si="5"/>
        <v>5594488634</v>
      </c>
      <c r="X45" s="58">
        <f t="shared" si="5"/>
        <v>3348655800</v>
      </c>
      <c r="Y45" s="58">
        <f t="shared" si="5"/>
        <v>2245832834</v>
      </c>
      <c r="Z45" s="59">
        <f>+IF(X45&lt;&gt;0,+(Y45/X45)*100,0)</f>
        <v>67.06669685191294</v>
      </c>
      <c r="AA45" s="56">
        <f>SUM(AA43:AA44)</f>
        <v>3348655800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0</v>
      </c>
      <c r="D47" s="71">
        <f>SUM(D45:D46)</f>
        <v>0</v>
      </c>
      <c r="E47" s="72">
        <f t="shared" si="6"/>
        <v>3897975026</v>
      </c>
      <c r="F47" s="73">
        <f t="shared" si="6"/>
        <v>3348655800</v>
      </c>
      <c r="G47" s="73">
        <f t="shared" si="6"/>
        <v>1632627052</v>
      </c>
      <c r="H47" s="74">
        <f t="shared" si="6"/>
        <v>1741551380</v>
      </c>
      <c r="I47" s="74">
        <f t="shared" si="6"/>
        <v>-1980866891</v>
      </c>
      <c r="J47" s="74">
        <f t="shared" si="6"/>
        <v>1393311541</v>
      </c>
      <c r="K47" s="74">
        <f t="shared" si="6"/>
        <v>219038543</v>
      </c>
      <c r="L47" s="74">
        <f t="shared" si="6"/>
        <v>216399408</v>
      </c>
      <c r="M47" s="73">
        <f t="shared" si="6"/>
        <v>1737592962</v>
      </c>
      <c r="N47" s="73">
        <f t="shared" si="6"/>
        <v>2173030913</v>
      </c>
      <c r="O47" s="74">
        <f t="shared" si="6"/>
        <v>835598702</v>
      </c>
      <c r="P47" s="74">
        <f t="shared" si="6"/>
        <v>-225847023</v>
      </c>
      <c r="Q47" s="74">
        <f t="shared" si="6"/>
        <v>1452993780</v>
      </c>
      <c r="R47" s="74">
        <f t="shared" si="6"/>
        <v>2062745459</v>
      </c>
      <c r="S47" s="74">
        <f t="shared" si="6"/>
        <v>304343093</v>
      </c>
      <c r="T47" s="73">
        <f t="shared" si="6"/>
        <v>-202611921</v>
      </c>
      <c r="U47" s="73">
        <f t="shared" si="6"/>
        <v>-136330451</v>
      </c>
      <c r="V47" s="74">
        <f t="shared" si="6"/>
        <v>-34599279</v>
      </c>
      <c r="W47" s="74">
        <f t="shared" si="6"/>
        <v>5594488634</v>
      </c>
      <c r="X47" s="74">
        <f t="shared" si="6"/>
        <v>3348655800</v>
      </c>
      <c r="Y47" s="74">
        <f t="shared" si="6"/>
        <v>2245832834</v>
      </c>
      <c r="Z47" s="75">
        <f>+IF(X47&lt;&gt;0,+(Y47/X47)*100,0)</f>
        <v>67.06669685191294</v>
      </c>
      <c r="AA47" s="76">
        <f>SUM(AA45:AA46)</f>
        <v>3348655800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78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7118444668</v>
      </c>
      <c r="D5" s="6"/>
      <c r="E5" s="7">
        <v>8219104268</v>
      </c>
      <c r="F5" s="8">
        <v>8192423010</v>
      </c>
      <c r="G5" s="8">
        <v>559432105</v>
      </c>
      <c r="H5" s="8">
        <v>652113201</v>
      </c>
      <c r="I5" s="8">
        <v>613631501</v>
      </c>
      <c r="J5" s="8">
        <v>1825176807</v>
      </c>
      <c r="K5" s="8">
        <v>590070298</v>
      </c>
      <c r="L5" s="8">
        <v>640819560</v>
      </c>
      <c r="M5" s="8">
        <v>640819560</v>
      </c>
      <c r="N5" s="8">
        <v>1871709418</v>
      </c>
      <c r="O5" s="8">
        <v>610371848</v>
      </c>
      <c r="P5" s="8">
        <v>651105139</v>
      </c>
      <c r="Q5" s="8">
        <v>617562652</v>
      </c>
      <c r="R5" s="8">
        <v>1879039639</v>
      </c>
      <c r="S5" s="8">
        <v>609460599</v>
      </c>
      <c r="T5" s="8">
        <v>628756770</v>
      </c>
      <c r="U5" s="8">
        <v>650705944</v>
      </c>
      <c r="V5" s="8">
        <v>1888923313</v>
      </c>
      <c r="W5" s="8">
        <v>7464849177</v>
      </c>
      <c r="X5" s="8">
        <v>8192423010</v>
      </c>
      <c r="Y5" s="8">
        <v>-727573833</v>
      </c>
      <c r="Z5" s="2">
        <v>-8.88</v>
      </c>
      <c r="AA5" s="6">
        <v>8192423010</v>
      </c>
    </row>
    <row r="6" spans="1:27" ht="12.75">
      <c r="A6" s="23" t="s">
        <v>32</v>
      </c>
      <c r="B6" s="24"/>
      <c r="C6" s="6">
        <v>10932547189</v>
      </c>
      <c r="D6" s="6"/>
      <c r="E6" s="7">
        <v>14875171468</v>
      </c>
      <c r="F6" s="8">
        <v>14771213314</v>
      </c>
      <c r="G6" s="8">
        <v>567011860</v>
      </c>
      <c r="H6" s="8">
        <v>748929140</v>
      </c>
      <c r="I6" s="8">
        <v>724980023</v>
      </c>
      <c r="J6" s="8">
        <v>2040921023</v>
      </c>
      <c r="K6" s="8">
        <v>832066119</v>
      </c>
      <c r="L6" s="8">
        <v>1295901370</v>
      </c>
      <c r="M6" s="8">
        <v>1295906735</v>
      </c>
      <c r="N6" s="8">
        <v>3423874224</v>
      </c>
      <c r="O6" s="8">
        <v>1812349443</v>
      </c>
      <c r="P6" s="8">
        <v>613472821</v>
      </c>
      <c r="Q6" s="8">
        <v>768661287</v>
      </c>
      <c r="R6" s="8">
        <v>3194483551</v>
      </c>
      <c r="S6" s="8">
        <v>1031511415</v>
      </c>
      <c r="T6" s="8">
        <v>1301731662</v>
      </c>
      <c r="U6" s="8">
        <v>1053180093</v>
      </c>
      <c r="V6" s="8">
        <v>3386423170</v>
      </c>
      <c r="W6" s="8">
        <v>12045701968</v>
      </c>
      <c r="X6" s="8">
        <v>14771213323</v>
      </c>
      <c r="Y6" s="8">
        <v>-2725511355</v>
      </c>
      <c r="Z6" s="2">
        <v>-18.45</v>
      </c>
      <c r="AA6" s="6">
        <v>14771213314</v>
      </c>
    </row>
    <row r="7" spans="1:27" ht="12.75">
      <c r="A7" s="25" t="s">
        <v>33</v>
      </c>
      <c r="B7" s="24"/>
      <c r="C7" s="6">
        <v>4210864594</v>
      </c>
      <c r="D7" s="6"/>
      <c r="E7" s="7">
        <v>6092094797</v>
      </c>
      <c r="F7" s="8">
        <v>6059919582</v>
      </c>
      <c r="G7" s="8">
        <v>251321126</v>
      </c>
      <c r="H7" s="8">
        <v>400431963</v>
      </c>
      <c r="I7" s="8">
        <v>346197644</v>
      </c>
      <c r="J7" s="8">
        <v>997950733</v>
      </c>
      <c r="K7" s="8">
        <v>394897195</v>
      </c>
      <c r="L7" s="8">
        <v>404183857</v>
      </c>
      <c r="M7" s="8">
        <v>404183857</v>
      </c>
      <c r="N7" s="8">
        <v>1203264909</v>
      </c>
      <c r="O7" s="8">
        <v>372352757</v>
      </c>
      <c r="P7" s="8">
        <v>321656587</v>
      </c>
      <c r="Q7" s="8">
        <v>246363919</v>
      </c>
      <c r="R7" s="8">
        <v>940373263</v>
      </c>
      <c r="S7" s="8">
        <v>328460697</v>
      </c>
      <c r="T7" s="8">
        <v>337967023</v>
      </c>
      <c r="U7" s="8">
        <v>332084855</v>
      </c>
      <c r="V7" s="8">
        <v>998512575</v>
      </c>
      <c r="W7" s="8">
        <v>4140101480</v>
      </c>
      <c r="X7" s="8">
        <v>6059919577</v>
      </c>
      <c r="Y7" s="8">
        <v>-1919818097</v>
      </c>
      <c r="Z7" s="2">
        <v>-31.68</v>
      </c>
      <c r="AA7" s="6">
        <v>6059919582</v>
      </c>
    </row>
    <row r="8" spans="1:27" ht="12.75">
      <c r="A8" s="25" t="s">
        <v>34</v>
      </c>
      <c r="B8" s="24"/>
      <c r="C8" s="6">
        <v>1126713186</v>
      </c>
      <c r="D8" s="6"/>
      <c r="E8" s="7">
        <v>1557916414</v>
      </c>
      <c r="F8" s="8">
        <v>1557057156</v>
      </c>
      <c r="G8" s="8">
        <v>80522935</v>
      </c>
      <c r="H8" s="8">
        <v>111898422</v>
      </c>
      <c r="I8" s="8">
        <v>94261759</v>
      </c>
      <c r="J8" s="8">
        <v>286683116</v>
      </c>
      <c r="K8" s="8">
        <v>100357269</v>
      </c>
      <c r="L8" s="8">
        <v>102905800</v>
      </c>
      <c r="M8" s="8">
        <v>102905800</v>
      </c>
      <c r="N8" s="8">
        <v>306168869</v>
      </c>
      <c r="O8" s="8">
        <v>101643173</v>
      </c>
      <c r="P8" s="8">
        <v>109688424</v>
      </c>
      <c r="Q8" s="8">
        <v>93019575</v>
      </c>
      <c r="R8" s="8">
        <v>304351172</v>
      </c>
      <c r="S8" s="8">
        <v>105385650</v>
      </c>
      <c r="T8" s="8">
        <v>99470190</v>
      </c>
      <c r="U8" s="8">
        <v>112327298</v>
      </c>
      <c r="V8" s="8">
        <v>317183138</v>
      </c>
      <c r="W8" s="8">
        <v>1214386295</v>
      </c>
      <c r="X8" s="8">
        <v>1557057163</v>
      </c>
      <c r="Y8" s="8">
        <v>-342670868</v>
      </c>
      <c r="Z8" s="2">
        <v>-22.01</v>
      </c>
      <c r="AA8" s="6">
        <v>1557057156</v>
      </c>
    </row>
    <row r="9" spans="1:27" ht="12.75">
      <c r="A9" s="25" t="s">
        <v>35</v>
      </c>
      <c r="B9" s="24"/>
      <c r="C9" s="6">
        <v>1672577361</v>
      </c>
      <c r="D9" s="6"/>
      <c r="E9" s="7">
        <v>3013646259</v>
      </c>
      <c r="F9" s="8">
        <v>3013644667</v>
      </c>
      <c r="G9" s="8">
        <v>101338673</v>
      </c>
      <c r="H9" s="8">
        <v>125645695</v>
      </c>
      <c r="I9" s="8">
        <v>119807899</v>
      </c>
      <c r="J9" s="8">
        <v>346792267</v>
      </c>
      <c r="K9" s="8">
        <v>113478980</v>
      </c>
      <c r="L9" s="8">
        <v>101878974</v>
      </c>
      <c r="M9" s="8">
        <v>101878974</v>
      </c>
      <c r="N9" s="8">
        <v>317236928</v>
      </c>
      <c r="O9" s="8">
        <v>123749391</v>
      </c>
      <c r="P9" s="8">
        <v>113054486</v>
      </c>
      <c r="Q9" s="8">
        <v>130114023</v>
      </c>
      <c r="R9" s="8">
        <v>366917900</v>
      </c>
      <c r="S9" s="8">
        <v>109290523</v>
      </c>
      <c r="T9" s="8">
        <v>105143834</v>
      </c>
      <c r="U9" s="8">
        <v>114298031</v>
      </c>
      <c r="V9" s="8">
        <v>328732388</v>
      </c>
      <c r="W9" s="8">
        <v>1359679483</v>
      </c>
      <c r="X9" s="8">
        <v>3013644667</v>
      </c>
      <c r="Y9" s="8">
        <v>-1653965184</v>
      </c>
      <c r="Z9" s="2">
        <v>-54.88</v>
      </c>
      <c r="AA9" s="6">
        <v>3013644667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142706969</v>
      </c>
      <c r="D11" s="6"/>
      <c r="E11" s="7">
        <v>177159227</v>
      </c>
      <c r="F11" s="8">
        <v>177159227</v>
      </c>
      <c r="G11" s="8">
        <v>4690886</v>
      </c>
      <c r="H11" s="8">
        <v>480231</v>
      </c>
      <c r="I11" s="8">
        <v>24056873</v>
      </c>
      <c r="J11" s="8">
        <v>29227990</v>
      </c>
      <c r="K11" s="8">
        <v>16435767</v>
      </c>
      <c r="L11" s="8">
        <v>6822526</v>
      </c>
      <c r="M11" s="8">
        <v>7611600</v>
      </c>
      <c r="N11" s="8">
        <v>30869893</v>
      </c>
      <c r="O11" s="8">
        <v>4445167</v>
      </c>
      <c r="P11" s="8">
        <v>14134974</v>
      </c>
      <c r="Q11" s="8">
        <v>-9646386</v>
      </c>
      <c r="R11" s="8">
        <v>8933755</v>
      </c>
      <c r="S11" s="8">
        <v>2142239</v>
      </c>
      <c r="T11" s="8">
        <v>1922858</v>
      </c>
      <c r="U11" s="8">
        <v>46898229</v>
      </c>
      <c r="V11" s="8">
        <v>50963326</v>
      </c>
      <c r="W11" s="8">
        <v>119994964</v>
      </c>
      <c r="X11" s="8">
        <v>177159234</v>
      </c>
      <c r="Y11" s="8">
        <v>-57164270</v>
      </c>
      <c r="Z11" s="2">
        <v>-32.27</v>
      </c>
      <c r="AA11" s="6">
        <v>177159227</v>
      </c>
    </row>
    <row r="12" spans="1:27" ht="12.75">
      <c r="A12" s="25" t="s">
        <v>37</v>
      </c>
      <c r="B12" s="29"/>
      <c r="C12" s="6">
        <v>393426880</v>
      </c>
      <c r="D12" s="6"/>
      <c r="E12" s="7">
        <v>196887427</v>
      </c>
      <c r="F12" s="8">
        <v>196887427</v>
      </c>
      <c r="G12" s="8">
        <v>1925932</v>
      </c>
      <c r="H12" s="8">
        <v>26899512</v>
      </c>
      <c r="I12" s="8">
        <v>41755942</v>
      </c>
      <c r="J12" s="8">
        <v>70581386</v>
      </c>
      <c r="K12" s="8">
        <v>21932361</v>
      </c>
      <c r="L12" s="8">
        <v>2270615</v>
      </c>
      <c r="M12" s="8">
        <v>2270615</v>
      </c>
      <c r="N12" s="8">
        <v>26473591</v>
      </c>
      <c r="O12" s="8">
        <v>21078864</v>
      </c>
      <c r="P12" s="8">
        <v>8419175</v>
      </c>
      <c r="Q12" s="8">
        <v>63029896</v>
      </c>
      <c r="R12" s="8">
        <v>92527935</v>
      </c>
      <c r="S12" s="8">
        <v>21301729</v>
      </c>
      <c r="T12" s="8">
        <v>8517166</v>
      </c>
      <c r="U12" s="8">
        <v>13536489</v>
      </c>
      <c r="V12" s="8">
        <v>43355384</v>
      </c>
      <c r="W12" s="8">
        <v>232938296</v>
      </c>
      <c r="X12" s="8">
        <v>196887432</v>
      </c>
      <c r="Y12" s="8">
        <v>36050864</v>
      </c>
      <c r="Z12" s="2">
        <v>18.31</v>
      </c>
      <c r="AA12" s="6">
        <v>196887427</v>
      </c>
    </row>
    <row r="13" spans="1:27" ht="12.75">
      <c r="A13" s="23" t="s">
        <v>38</v>
      </c>
      <c r="B13" s="29"/>
      <c r="C13" s="6">
        <v>860736504</v>
      </c>
      <c r="D13" s="6"/>
      <c r="E13" s="7">
        <v>846790732</v>
      </c>
      <c r="F13" s="8">
        <v>846790733</v>
      </c>
      <c r="G13" s="8">
        <v>74270481</v>
      </c>
      <c r="H13" s="8">
        <v>60382014</v>
      </c>
      <c r="I13" s="8">
        <v>66029082</v>
      </c>
      <c r="J13" s="8">
        <v>200681577</v>
      </c>
      <c r="K13" s="8">
        <v>68235035</v>
      </c>
      <c r="L13" s="8">
        <v>73367440</v>
      </c>
      <c r="M13" s="8">
        <v>73367440</v>
      </c>
      <c r="N13" s="8">
        <v>214969915</v>
      </c>
      <c r="O13" s="8">
        <v>76882359</v>
      </c>
      <c r="P13" s="8">
        <v>74380117</v>
      </c>
      <c r="Q13" s="8">
        <v>64378947</v>
      </c>
      <c r="R13" s="8">
        <v>215641423</v>
      </c>
      <c r="S13" s="8">
        <v>85272812</v>
      </c>
      <c r="T13" s="8">
        <v>110536761</v>
      </c>
      <c r="U13" s="8">
        <v>7832169</v>
      </c>
      <c r="V13" s="8">
        <v>203641742</v>
      </c>
      <c r="W13" s="8">
        <v>834934657</v>
      </c>
      <c r="X13" s="8">
        <v>846790732</v>
      </c>
      <c r="Y13" s="8">
        <v>-11856075</v>
      </c>
      <c r="Z13" s="2">
        <v>-1.4</v>
      </c>
      <c r="AA13" s="6">
        <v>846790733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323836707</v>
      </c>
      <c r="D15" s="6"/>
      <c r="E15" s="7">
        <v>334088747</v>
      </c>
      <c r="F15" s="8">
        <v>334088747</v>
      </c>
      <c r="G15" s="8">
        <v>1345224</v>
      </c>
      <c r="H15" s="8">
        <v>833804</v>
      </c>
      <c r="I15" s="8">
        <v>45637236</v>
      </c>
      <c r="J15" s="8">
        <v>47816264</v>
      </c>
      <c r="K15" s="8">
        <v>24083184</v>
      </c>
      <c r="L15" s="8">
        <v>26500069</v>
      </c>
      <c r="M15" s="8">
        <v>26500069</v>
      </c>
      <c r="N15" s="8">
        <v>77083322</v>
      </c>
      <c r="O15" s="8">
        <v>12278414</v>
      </c>
      <c r="P15" s="8">
        <v>23285233</v>
      </c>
      <c r="Q15" s="8">
        <v>13473424</v>
      </c>
      <c r="R15" s="8">
        <v>49037071</v>
      </c>
      <c r="S15" s="8">
        <v>20889575</v>
      </c>
      <c r="T15" s="8">
        <v>1011046</v>
      </c>
      <c r="U15" s="8">
        <v>78546945</v>
      </c>
      <c r="V15" s="8">
        <v>100447566</v>
      </c>
      <c r="W15" s="8">
        <v>274384223</v>
      </c>
      <c r="X15" s="8">
        <v>334088760</v>
      </c>
      <c r="Y15" s="8">
        <v>-59704537</v>
      </c>
      <c r="Z15" s="2">
        <v>-17.87</v>
      </c>
      <c r="AA15" s="6">
        <v>334088747</v>
      </c>
    </row>
    <row r="16" spans="1:27" ht="12.75">
      <c r="A16" s="23" t="s">
        <v>41</v>
      </c>
      <c r="B16" s="29"/>
      <c r="C16" s="6">
        <v>46618296</v>
      </c>
      <c r="D16" s="6"/>
      <c r="E16" s="7">
        <v>54588090</v>
      </c>
      <c r="F16" s="8">
        <v>54588090</v>
      </c>
      <c r="G16" s="8">
        <v>50232</v>
      </c>
      <c r="H16" s="8">
        <v>14786066</v>
      </c>
      <c r="I16" s="8">
        <v>15432927</v>
      </c>
      <c r="J16" s="8">
        <v>30269225</v>
      </c>
      <c r="K16" s="8">
        <v>12912870</v>
      </c>
      <c r="L16" s="8">
        <v>4066865</v>
      </c>
      <c r="M16" s="8">
        <v>4066865</v>
      </c>
      <c r="N16" s="8">
        <v>21046600</v>
      </c>
      <c r="O16" s="8">
        <v>3345301</v>
      </c>
      <c r="P16" s="8">
        <v>4320724</v>
      </c>
      <c r="Q16" s="8">
        <v>-27488114</v>
      </c>
      <c r="R16" s="8">
        <v>-19822089</v>
      </c>
      <c r="S16" s="8">
        <v>3369063</v>
      </c>
      <c r="T16" s="8"/>
      <c r="U16" s="8">
        <v>2475721</v>
      </c>
      <c r="V16" s="8">
        <v>5844784</v>
      </c>
      <c r="W16" s="8">
        <v>37338520</v>
      </c>
      <c r="X16" s="8">
        <v>54588094</v>
      </c>
      <c r="Y16" s="8">
        <v>-17249574</v>
      </c>
      <c r="Z16" s="2">
        <v>-31.6</v>
      </c>
      <c r="AA16" s="6">
        <v>54588090</v>
      </c>
    </row>
    <row r="17" spans="1:27" ht="12.75">
      <c r="A17" s="23" t="s">
        <v>42</v>
      </c>
      <c r="B17" s="29"/>
      <c r="C17" s="6"/>
      <c r="D17" s="6"/>
      <c r="E17" s="7">
        <v>1947436</v>
      </c>
      <c r="F17" s="8">
        <v>1947436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>
        <v>4652954</v>
      </c>
      <c r="R17" s="8">
        <v>4652954</v>
      </c>
      <c r="S17" s="8"/>
      <c r="T17" s="8"/>
      <c r="U17" s="8"/>
      <c r="V17" s="8"/>
      <c r="W17" s="8">
        <v>4652954</v>
      </c>
      <c r="X17" s="8">
        <v>1947436</v>
      </c>
      <c r="Y17" s="8">
        <v>2705518</v>
      </c>
      <c r="Z17" s="2">
        <v>138.93</v>
      </c>
      <c r="AA17" s="6">
        <v>1947436</v>
      </c>
    </row>
    <row r="18" spans="1:27" ht="12.75">
      <c r="A18" s="23" t="s">
        <v>43</v>
      </c>
      <c r="B18" s="29"/>
      <c r="C18" s="6">
        <v>2819731116</v>
      </c>
      <c r="D18" s="6"/>
      <c r="E18" s="7">
        <v>3201305707</v>
      </c>
      <c r="F18" s="8">
        <v>3576802234</v>
      </c>
      <c r="G18" s="8">
        <v>1120782006</v>
      </c>
      <c r="H18" s="8">
        <v>55014358</v>
      </c>
      <c r="I18" s="8">
        <v>58912309</v>
      </c>
      <c r="J18" s="8">
        <v>1234708673</v>
      </c>
      <c r="K18" s="8">
        <v>115038869</v>
      </c>
      <c r="L18" s="8">
        <v>37028381</v>
      </c>
      <c r="M18" s="8">
        <v>37028381</v>
      </c>
      <c r="N18" s="8">
        <v>189095631</v>
      </c>
      <c r="O18" s="8">
        <v>34522974</v>
      </c>
      <c r="P18" s="8">
        <v>67652371</v>
      </c>
      <c r="Q18" s="8">
        <v>3076902047</v>
      </c>
      <c r="R18" s="8">
        <v>3179077392</v>
      </c>
      <c r="S18" s="8">
        <v>30213651</v>
      </c>
      <c r="T18" s="8">
        <v>2310167</v>
      </c>
      <c r="U18" s="8">
        <v>191739762</v>
      </c>
      <c r="V18" s="8">
        <v>224263580</v>
      </c>
      <c r="W18" s="8">
        <v>4827145276</v>
      </c>
      <c r="X18" s="8">
        <v>3576802241</v>
      </c>
      <c r="Y18" s="8">
        <v>1250343035</v>
      </c>
      <c r="Z18" s="2">
        <v>34.96</v>
      </c>
      <c r="AA18" s="6">
        <v>3576802234</v>
      </c>
    </row>
    <row r="19" spans="1:27" ht="12.75">
      <c r="A19" s="23" t="s">
        <v>44</v>
      </c>
      <c r="B19" s="29"/>
      <c r="C19" s="6">
        <v>25945905016</v>
      </c>
      <c r="D19" s="6"/>
      <c r="E19" s="7">
        <v>2271382909</v>
      </c>
      <c r="F19" s="26">
        <v>2263099340</v>
      </c>
      <c r="G19" s="26">
        <v>40387795</v>
      </c>
      <c r="H19" s="26">
        <v>509476600</v>
      </c>
      <c r="I19" s="26">
        <v>59773094</v>
      </c>
      <c r="J19" s="26">
        <v>609637489</v>
      </c>
      <c r="K19" s="26">
        <v>50071040</v>
      </c>
      <c r="L19" s="26">
        <v>64759920</v>
      </c>
      <c r="M19" s="26">
        <v>64759920</v>
      </c>
      <c r="N19" s="26">
        <v>179590880</v>
      </c>
      <c r="O19" s="26">
        <v>70904468</v>
      </c>
      <c r="P19" s="26">
        <v>100737013</v>
      </c>
      <c r="Q19" s="26">
        <v>-1117925091</v>
      </c>
      <c r="R19" s="26">
        <v>-946283610</v>
      </c>
      <c r="S19" s="26">
        <v>28119462</v>
      </c>
      <c r="T19" s="26">
        <v>44591758</v>
      </c>
      <c r="U19" s="26">
        <v>56625262</v>
      </c>
      <c r="V19" s="26">
        <v>129336482</v>
      </c>
      <c r="W19" s="26">
        <v>-27718759</v>
      </c>
      <c r="X19" s="26">
        <v>2263099343</v>
      </c>
      <c r="Y19" s="26">
        <v>-2290818102</v>
      </c>
      <c r="Z19" s="27">
        <v>-101.22</v>
      </c>
      <c r="AA19" s="28">
        <v>2263099340</v>
      </c>
    </row>
    <row r="20" spans="1:27" ht="12.75">
      <c r="A20" s="23" t="s">
        <v>45</v>
      </c>
      <c r="B20" s="29"/>
      <c r="C20" s="6">
        <v>85864588</v>
      </c>
      <c r="D20" s="6"/>
      <c r="E20" s="7"/>
      <c r="F20" s="8"/>
      <c r="G20" s="8"/>
      <c r="H20" s="8"/>
      <c r="I20" s="30"/>
      <c r="J20" s="8"/>
      <c r="K20" s="8"/>
      <c r="L20" s="8">
        <v>1081634</v>
      </c>
      <c r="M20" s="8">
        <v>1081634</v>
      </c>
      <c r="N20" s="8">
        <v>2163268</v>
      </c>
      <c r="O20" s="8">
        <v>-161916</v>
      </c>
      <c r="P20" s="30">
        <v>161916</v>
      </c>
      <c r="Q20" s="8">
        <v>53368392</v>
      </c>
      <c r="R20" s="8">
        <v>53368392</v>
      </c>
      <c r="S20" s="8">
        <v>-50355070</v>
      </c>
      <c r="T20" s="8"/>
      <c r="U20" s="8">
        <v>184890193</v>
      </c>
      <c r="V20" s="8">
        <v>134535123</v>
      </c>
      <c r="W20" s="30">
        <v>190066783</v>
      </c>
      <c r="X20" s="8"/>
      <c r="Y20" s="8">
        <v>190066783</v>
      </c>
      <c r="Z20" s="2"/>
      <c r="AA20" s="6"/>
    </row>
    <row r="21" spans="1:27" ht="24.75" customHeight="1">
      <c r="A21" s="31" t="s">
        <v>46</v>
      </c>
      <c r="B21" s="32"/>
      <c r="C21" s="33">
        <f aca="true" t="shared" si="0" ref="C21:Y21">SUM(C5:C20)</f>
        <v>55679973074</v>
      </c>
      <c r="D21" s="33">
        <f t="shared" si="0"/>
        <v>0</v>
      </c>
      <c r="E21" s="34">
        <f t="shared" si="0"/>
        <v>40842083481</v>
      </c>
      <c r="F21" s="35">
        <f t="shared" si="0"/>
        <v>41045620963</v>
      </c>
      <c r="G21" s="35">
        <f t="shared" si="0"/>
        <v>2803079255</v>
      </c>
      <c r="H21" s="35">
        <f t="shared" si="0"/>
        <v>2706891006</v>
      </c>
      <c r="I21" s="35">
        <f t="shared" si="0"/>
        <v>2210476289</v>
      </c>
      <c r="J21" s="35">
        <f t="shared" si="0"/>
        <v>7720446550</v>
      </c>
      <c r="K21" s="35">
        <f t="shared" si="0"/>
        <v>2339578987</v>
      </c>
      <c r="L21" s="35">
        <f t="shared" si="0"/>
        <v>2761587011</v>
      </c>
      <c r="M21" s="35">
        <f t="shared" si="0"/>
        <v>2762381450</v>
      </c>
      <c r="N21" s="35">
        <f t="shared" si="0"/>
        <v>7863547448</v>
      </c>
      <c r="O21" s="35">
        <f t="shared" si="0"/>
        <v>3243762243</v>
      </c>
      <c r="P21" s="35">
        <f t="shared" si="0"/>
        <v>2102068980</v>
      </c>
      <c r="Q21" s="35">
        <f t="shared" si="0"/>
        <v>3976467525</v>
      </c>
      <c r="R21" s="35">
        <f t="shared" si="0"/>
        <v>9322298748</v>
      </c>
      <c r="S21" s="35">
        <f t="shared" si="0"/>
        <v>2325062345</v>
      </c>
      <c r="T21" s="35">
        <f t="shared" si="0"/>
        <v>2641959235</v>
      </c>
      <c r="U21" s="35">
        <f t="shared" si="0"/>
        <v>2845140991</v>
      </c>
      <c r="V21" s="35">
        <f t="shared" si="0"/>
        <v>7812162571</v>
      </c>
      <c r="W21" s="35">
        <f t="shared" si="0"/>
        <v>32718455317</v>
      </c>
      <c r="X21" s="35">
        <f t="shared" si="0"/>
        <v>41045621012</v>
      </c>
      <c r="Y21" s="35">
        <f t="shared" si="0"/>
        <v>-8327165695</v>
      </c>
      <c r="Z21" s="36">
        <f>+IF(X21&lt;&gt;0,+(Y21/X21)*100,0)</f>
        <v>-20.287586080292193</v>
      </c>
      <c r="AA21" s="33">
        <f>SUM(AA5:AA20)</f>
        <v>41045620963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8999920484</v>
      </c>
      <c r="D24" s="6"/>
      <c r="E24" s="7">
        <v>10513510416</v>
      </c>
      <c r="F24" s="8">
        <v>10678857424</v>
      </c>
      <c r="G24" s="8">
        <v>838450109</v>
      </c>
      <c r="H24" s="8">
        <v>980787611</v>
      </c>
      <c r="I24" s="8">
        <v>777646047</v>
      </c>
      <c r="J24" s="8">
        <v>2596883767</v>
      </c>
      <c r="K24" s="8">
        <v>819954780</v>
      </c>
      <c r="L24" s="8">
        <v>765639318</v>
      </c>
      <c r="M24" s="8">
        <v>772872706</v>
      </c>
      <c r="N24" s="8">
        <v>2358466804</v>
      </c>
      <c r="O24" s="8">
        <v>1122147967</v>
      </c>
      <c r="P24" s="8">
        <v>896061931</v>
      </c>
      <c r="Q24" s="8">
        <v>931933762</v>
      </c>
      <c r="R24" s="8">
        <v>2950143660</v>
      </c>
      <c r="S24" s="8">
        <v>890159186</v>
      </c>
      <c r="T24" s="8">
        <v>874539444</v>
      </c>
      <c r="U24" s="8">
        <v>862138192</v>
      </c>
      <c r="V24" s="8">
        <v>2626836822</v>
      </c>
      <c r="W24" s="8">
        <v>10532331053</v>
      </c>
      <c r="X24" s="8">
        <v>10678857809</v>
      </c>
      <c r="Y24" s="8">
        <v>-146526756</v>
      </c>
      <c r="Z24" s="2">
        <v>-1.37</v>
      </c>
      <c r="AA24" s="6">
        <v>10678857424</v>
      </c>
    </row>
    <row r="25" spans="1:27" ht="12.75">
      <c r="A25" s="25" t="s">
        <v>49</v>
      </c>
      <c r="B25" s="24"/>
      <c r="C25" s="6">
        <v>126684958</v>
      </c>
      <c r="D25" s="6"/>
      <c r="E25" s="7">
        <v>142093153</v>
      </c>
      <c r="F25" s="8">
        <v>142093160</v>
      </c>
      <c r="G25" s="8">
        <v>10242823</v>
      </c>
      <c r="H25" s="8">
        <v>10956471</v>
      </c>
      <c r="I25" s="8">
        <v>10761455</v>
      </c>
      <c r="J25" s="8">
        <v>31960749</v>
      </c>
      <c r="K25" s="8">
        <v>10759882</v>
      </c>
      <c r="L25" s="8">
        <v>10702027</v>
      </c>
      <c r="M25" s="8">
        <v>10749144</v>
      </c>
      <c r="N25" s="8">
        <v>32211053</v>
      </c>
      <c r="O25" s="8">
        <v>10598463</v>
      </c>
      <c r="P25" s="8">
        <v>10665320</v>
      </c>
      <c r="Q25" s="8">
        <v>9107858</v>
      </c>
      <c r="R25" s="8">
        <v>30371641</v>
      </c>
      <c r="S25" s="8">
        <v>-2222154</v>
      </c>
      <c r="T25" s="8">
        <v>13143541</v>
      </c>
      <c r="U25" s="8">
        <v>37389</v>
      </c>
      <c r="V25" s="8">
        <v>10958776</v>
      </c>
      <c r="W25" s="8">
        <v>105502219</v>
      </c>
      <c r="X25" s="8">
        <v>142093187</v>
      </c>
      <c r="Y25" s="8">
        <v>-36590968</v>
      </c>
      <c r="Z25" s="2">
        <v>-25.75</v>
      </c>
      <c r="AA25" s="6">
        <v>142093160</v>
      </c>
    </row>
    <row r="26" spans="1:27" ht="12.75">
      <c r="A26" s="25" t="s">
        <v>50</v>
      </c>
      <c r="B26" s="24"/>
      <c r="C26" s="6">
        <v>1705049750</v>
      </c>
      <c r="D26" s="6"/>
      <c r="E26" s="7">
        <v>1640525018</v>
      </c>
      <c r="F26" s="8">
        <v>1640525019</v>
      </c>
      <c r="G26" s="8"/>
      <c r="H26" s="8"/>
      <c r="I26" s="8">
        <v>409879776</v>
      </c>
      <c r="J26" s="8">
        <v>409879776</v>
      </c>
      <c r="K26" s="8">
        <v>136204647</v>
      </c>
      <c r="L26" s="8">
        <v>137048534</v>
      </c>
      <c r="M26" s="8">
        <v>137048534</v>
      </c>
      <c r="N26" s="8">
        <v>410301715</v>
      </c>
      <c r="O26" s="8">
        <v>309207551</v>
      </c>
      <c r="P26" s="8">
        <v>129435719</v>
      </c>
      <c r="Q26" s="8">
        <v>-7612817</v>
      </c>
      <c r="R26" s="8">
        <v>431030453</v>
      </c>
      <c r="S26" s="8">
        <v>129435719</v>
      </c>
      <c r="T26" s="8">
        <v>107863098</v>
      </c>
      <c r="U26" s="8">
        <v>151008338</v>
      </c>
      <c r="V26" s="8">
        <v>388307155</v>
      </c>
      <c r="W26" s="8">
        <v>1639519099</v>
      </c>
      <c r="X26" s="8">
        <v>1640524999</v>
      </c>
      <c r="Y26" s="8">
        <v>-1005900</v>
      </c>
      <c r="Z26" s="2">
        <v>-0.06</v>
      </c>
      <c r="AA26" s="6">
        <v>1640525019</v>
      </c>
    </row>
    <row r="27" spans="1:27" ht="12.75">
      <c r="A27" s="25" t="s">
        <v>51</v>
      </c>
      <c r="B27" s="24"/>
      <c r="C27" s="6">
        <v>3192620236</v>
      </c>
      <c r="D27" s="6"/>
      <c r="E27" s="7">
        <v>2132962657</v>
      </c>
      <c r="F27" s="8">
        <v>2132952812</v>
      </c>
      <c r="G27" s="8">
        <v>125914485</v>
      </c>
      <c r="H27" s="8">
        <v>135762447</v>
      </c>
      <c r="I27" s="8">
        <v>121872722</v>
      </c>
      <c r="J27" s="8">
        <v>383549654</v>
      </c>
      <c r="K27" s="8">
        <v>132393979</v>
      </c>
      <c r="L27" s="8">
        <v>122275069</v>
      </c>
      <c r="M27" s="8">
        <v>122275069</v>
      </c>
      <c r="N27" s="8">
        <v>376944117</v>
      </c>
      <c r="O27" s="8">
        <v>133215638</v>
      </c>
      <c r="P27" s="8">
        <v>126048389</v>
      </c>
      <c r="Q27" s="8">
        <v>181319907</v>
      </c>
      <c r="R27" s="8">
        <v>440583934</v>
      </c>
      <c r="S27" s="8">
        <v>145968018</v>
      </c>
      <c r="T27" s="8">
        <v>254971264</v>
      </c>
      <c r="U27" s="8">
        <v>176447421</v>
      </c>
      <c r="V27" s="8">
        <v>577386703</v>
      </c>
      <c r="W27" s="8">
        <v>1778464408</v>
      </c>
      <c r="X27" s="8">
        <v>2132952944</v>
      </c>
      <c r="Y27" s="8">
        <v>-354488536</v>
      </c>
      <c r="Z27" s="2">
        <v>-16.62</v>
      </c>
      <c r="AA27" s="6">
        <v>2132952812</v>
      </c>
    </row>
    <row r="28" spans="1:27" ht="12.75">
      <c r="A28" s="25" t="s">
        <v>52</v>
      </c>
      <c r="B28" s="24"/>
      <c r="C28" s="6">
        <v>1393779795</v>
      </c>
      <c r="D28" s="6"/>
      <c r="E28" s="7">
        <v>1502320726</v>
      </c>
      <c r="F28" s="8">
        <v>1386248168</v>
      </c>
      <c r="G28" s="8">
        <v>34871793</v>
      </c>
      <c r="H28" s="8">
        <v>26666620</v>
      </c>
      <c r="I28" s="8">
        <v>60488176</v>
      </c>
      <c r="J28" s="8">
        <v>122026589</v>
      </c>
      <c r="K28" s="8">
        <v>-24769646</v>
      </c>
      <c r="L28" s="8">
        <v>2562</v>
      </c>
      <c r="M28" s="8">
        <v>2562</v>
      </c>
      <c r="N28" s="8">
        <v>-24764522</v>
      </c>
      <c r="O28" s="8">
        <v>673</v>
      </c>
      <c r="P28" s="8">
        <v>22832449</v>
      </c>
      <c r="Q28" s="8">
        <v>625445203</v>
      </c>
      <c r="R28" s="8">
        <v>648278325</v>
      </c>
      <c r="S28" s="8">
        <v>66547671</v>
      </c>
      <c r="T28" s="8">
        <v>956724</v>
      </c>
      <c r="U28" s="8">
        <v>375468709</v>
      </c>
      <c r="V28" s="8">
        <v>442973104</v>
      </c>
      <c r="W28" s="8">
        <v>1188513496</v>
      </c>
      <c r="X28" s="8">
        <v>1386248161</v>
      </c>
      <c r="Y28" s="8">
        <v>-197734665</v>
      </c>
      <c r="Z28" s="2">
        <v>-14.26</v>
      </c>
      <c r="AA28" s="6">
        <v>1386248168</v>
      </c>
    </row>
    <row r="29" spans="1:27" ht="12.75">
      <c r="A29" s="25" t="s">
        <v>53</v>
      </c>
      <c r="B29" s="24"/>
      <c r="C29" s="6">
        <v>10813283148</v>
      </c>
      <c r="D29" s="6"/>
      <c r="E29" s="7">
        <v>12081171244</v>
      </c>
      <c r="F29" s="8">
        <v>12077496164</v>
      </c>
      <c r="G29" s="8"/>
      <c r="H29" s="8">
        <v>1511053998</v>
      </c>
      <c r="I29" s="8">
        <v>2533732603</v>
      </c>
      <c r="J29" s="8">
        <v>4044786601</v>
      </c>
      <c r="K29" s="8">
        <v>886324644</v>
      </c>
      <c r="L29" s="8">
        <v>962619132</v>
      </c>
      <c r="M29" s="8">
        <v>962619132</v>
      </c>
      <c r="N29" s="8">
        <v>2811562908</v>
      </c>
      <c r="O29" s="8">
        <v>789083583</v>
      </c>
      <c r="P29" s="8">
        <v>903370900</v>
      </c>
      <c r="Q29" s="8">
        <v>792796148</v>
      </c>
      <c r="R29" s="8">
        <v>2485250631</v>
      </c>
      <c r="S29" s="8">
        <v>728107810</v>
      </c>
      <c r="T29" s="8">
        <v>-253208108</v>
      </c>
      <c r="U29" s="8">
        <v>2014990074</v>
      </c>
      <c r="V29" s="8">
        <v>2489889776</v>
      </c>
      <c r="W29" s="8">
        <v>11831489916</v>
      </c>
      <c r="X29" s="8">
        <v>12077496165</v>
      </c>
      <c r="Y29" s="8">
        <v>-246006249</v>
      </c>
      <c r="Z29" s="2">
        <v>-2.04</v>
      </c>
      <c r="AA29" s="6">
        <v>12077496164</v>
      </c>
    </row>
    <row r="30" spans="1:27" ht="12.75">
      <c r="A30" s="25" t="s">
        <v>54</v>
      </c>
      <c r="B30" s="24"/>
      <c r="C30" s="6">
        <v>580164909</v>
      </c>
      <c r="D30" s="6"/>
      <c r="E30" s="7">
        <v>692370084</v>
      </c>
      <c r="F30" s="8">
        <v>816277901</v>
      </c>
      <c r="G30" s="8">
        <v>20491479</v>
      </c>
      <c r="H30" s="8">
        <v>29644603</v>
      </c>
      <c r="I30" s="8">
        <v>72084092</v>
      </c>
      <c r="J30" s="8">
        <v>122220174</v>
      </c>
      <c r="K30" s="8">
        <v>82840753</v>
      </c>
      <c r="L30" s="8">
        <v>46406353</v>
      </c>
      <c r="M30" s="8">
        <v>46413296</v>
      </c>
      <c r="N30" s="8">
        <v>175660402</v>
      </c>
      <c r="O30" s="8">
        <v>53578633</v>
      </c>
      <c r="P30" s="8">
        <v>57037506</v>
      </c>
      <c r="Q30" s="8">
        <v>12468354</v>
      </c>
      <c r="R30" s="8">
        <v>123084493</v>
      </c>
      <c r="S30" s="8">
        <v>23188442</v>
      </c>
      <c r="T30" s="8">
        <v>52045078</v>
      </c>
      <c r="U30" s="8">
        <v>102108302</v>
      </c>
      <c r="V30" s="8">
        <v>177341822</v>
      </c>
      <c r="W30" s="8">
        <v>598306891</v>
      </c>
      <c r="X30" s="8">
        <v>816277984</v>
      </c>
      <c r="Y30" s="8">
        <v>-217971093</v>
      </c>
      <c r="Z30" s="2">
        <v>-26.7</v>
      </c>
      <c r="AA30" s="6">
        <v>816277901</v>
      </c>
    </row>
    <row r="31" spans="1:27" ht="12.75">
      <c r="A31" s="25" t="s">
        <v>55</v>
      </c>
      <c r="B31" s="24"/>
      <c r="C31" s="6">
        <v>3224393886</v>
      </c>
      <c r="D31" s="6"/>
      <c r="E31" s="7">
        <v>4101493724</v>
      </c>
      <c r="F31" s="8">
        <v>4382480117</v>
      </c>
      <c r="G31" s="8">
        <v>52117801</v>
      </c>
      <c r="H31" s="8">
        <v>248429451</v>
      </c>
      <c r="I31" s="8">
        <v>294579304</v>
      </c>
      <c r="J31" s="8">
        <v>595126556</v>
      </c>
      <c r="K31" s="8">
        <v>312287524</v>
      </c>
      <c r="L31" s="8">
        <v>353246721</v>
      </c>
      <c r="M31" s="8">
        <v>353251783</v>
      </c>
      <c r="N31" s="8">
        <v>1018786028</v>
      </c>
      <c r="O31" s="8">
        <v>324033415</v>
      </c>
      <c r="P31" s="8">
        <v>349013605</v>
      </c>
      <c r="Q31" s="8">
        <v>439074106</v>
      </c>
      <c r="R31" s="8">
        <v>1112121126</v>
      </c>
      <c r="S31" s="8">
        <v>303681343</v>
      </c>
      <c r="T31" s="8">
        <v>262152287</v>
      </c>
      <c r="U31" s="8">
        <v>563666555</v>
      </c>
      <c r="V31" s="8">
        <v>1129500185</v>
      </c>
      <c r="W31" s="8">
        <v>3855533895</v>
      </c>
      <c r="X31" s="8">
        <v>4382480191</v>
      </c>
      <c r="Y31" s="8">
        <v>-526946296</v>
      </c>
      <c r="Z31" s="2">
        <v>-12.02</v>
      </c>
      <c r="AA31" s="6">
        <v>4382480117</v>
      </c>
    </row>
    <row r="32" spans="1:27" ht="12.75">
      <c r="A32" s="25" t="s">
        <v>43</v>
      </c>
      <c r="B32" s="24"/>
      <c r="C32" s="6">
        <v>137117848</v>
      </c>
      <c r="D32" s="6"/>
      <c r="E32" s="7">
        <v>57340235</v>
      </c>
      <c r="F32" s="8">
        <v>52115643</v>
      </c>
      <c r="G32" s="8">
        <v>2290707</v>
      </c>
      <c r="H32" s="8">
        <v>37200175</v>
      </c>
      <c r="I32" s="8">
        <v>14938915</v>
      </c>
      <c r="J32" s="8">
        <v>54429797</v>
      </c>
      <c r="K32" s="8">
        <v>34127639</v>
      </c>
      <c r="L32" s="8">
        <v>1380555</v>
      </c>
      <c r="M32" s="8">
        <v>1380555</v>
      </c>
      <c r="N32" s="8">
        <v>36888749</v>
      </c>
      <c r="O32" s="8">
        <v>27972560</v>
      </c>
      <c r="P32" s="8">
        <v>1838784</v>
      </c>
      <c r="Q32" s="8">
        <v>-6312894</v>
      </c>
      <c r="R32" s="8">
        <v>23498450</v>
      </c>
      <c r="S32" s="8">
        <v>29091222</v>
      </c>
      <c r="T32" s="8">
        <v>735510</v>
      </c>
      <c r="U32" s="8">
        <v>1245102</v>
      </c>
      <c r="V32" s="8">
        <v>31071834</v>
      </c>
      <c r="W32" s="8">
        <v>145888830</v>
      </c>
      <c r="X32" s="8">
        <v>52115641</v>
      </c>
      <c r="Y32" s="8">
        <v>93773189</v>
      </c>
      <c r="Z32" s="2">
        <v>179.93</v>
      </c>
      <c r="AA32" s="6">
        <v>52115643</v>
      </c>
    </row>
    <row r="33" spans="1:27" ht="12.75">
      <c r="A33" s="25" t="s">
        <v>56</v>
      </c>
      <c r="B33" s="24"/>
      <c r="C33" s="6">
        <v>2732157903</v>
      </c>
      <c r="D33" s="6"/>
      <c r="E33" s="7">
        <v>2582451786</v>
      </c>
      <c r="F33" s="8">
        <v>2334091095</v>
      </c>
      <c r="G33" s="8">
        <v>58500684</v>
      </c>
      <c r="H33" s="8">
        <v>248578342</v>
      </c>
      <c r="I33" s="8">
        <v>168117129</v>
      </c>
      <c r="J33" s="8">
        <v>475196155</v>
      </c>
      <c r="K33" s="8">
        <v>181524451</v>
      </c>
      <c r="L33" s="8">
        <v>174890512</v>
      </c>
      <c r="M33" s="8">
        <v>175292150</v>
      </c>
      <c r="N33" s="8">
        <v>531707113</v>
      </c>
      <c r="O33" s="8">
        <v>193854796</v>
      </c>
      <c r="P33" s="8">
        <v>244200295</v>
      </c>
      <c r="Q33" s="8">
        <v>159133308</v>
      </c>
      <c r="R33" s="8">
        <v>597188399</v>
      </c>
      <c r="S33" s="8">
        <v>177617723</v>
      </c>
      <c r="T33" s="8">
        <v>153097979</v>
      </c>
      <c r="U33" s="8">
        <v>216361140</v>
      </c>
      <c r="V33" s="8">
        <v>547076842</v>
      </c>
      <c r="W33" s="8">
        <v>2151168509</v>
      </c>
      <c r="X33" s="8">
        <v>2334091092</v>
      </c>
      <c r="Y33" s="8">
        <v>-182922583</v>
      </c>
      <c r="Z33" s="2">
        <v>-7.84</v>
      </c>
      <c r="AA33" s="6">
        <v>2334091095</v>
      </c>
    </row>
    <row r="34" spans="1:27" ht="12.75">
      <c r="A34" s="23" t="s">
        <v>57</v>
      </c>
      <c r="B34" s="29"/>
      <c r="C34" s="6">
        <v>386991365</v>
      </c>
      <c r="D34" s="6"/>
      <c r="E34" s="7"/>
      <c r="F34" s="8">
        <v>182245</v>
      </c>
      <c r="G34" s="8"/>
      <c r="H34" s="8"/>
      <c r="I34" s="8">
        <v>46159</v>
      </c>
      <c r="J34" s="8">
        <v>46159</v>
      </c>
      <c r="K34" s="8">
        <v>834120</v>
      </c>
      <c r="L34" s="8">
        <v>-712075</v>
      </c>
      <c r="M34" s="8">
        <v>-712075</v>
      </c>
      <c r="N34" s="8">
        <v>-590030</v>
      </c>
      <c r="O34" s="8"/>
      <c r="P34" s="8">
        <v>-111318</v>
      </c>
      <c r="Q34" s="8">
        <v>754780</v>
      </c>
      <c r="R34" s="8">
        <v>643462</v>
      </c>
      <c r="S34" s="8">
        <v>7809</v>
      </c>
      <c r="T34" s="8"/>
      <c r="U34" s="8">
        <v>-1182088</v>
      </c>
      <c r="V34" s="8">
        <v>-1174279</v>
      </c>
      <c r="W34" s="8">
        <v>-1074688</v>
      </c>
      <c r="X34" s="8">
        <v>182240</v>
      </c>
      <c r="Y34" s="8">
        <v>-1256928</v>
      </c>
      <c r="Z34" s="2">
        <v>-689.71</v>
      </c>
      <c r="AA34" s="6">
        <v>182245</v>
      </c>
    </row>
    <row r="35" spans="1:27" ht="12.75">
      <c r="A35" s="40" t="s">
        <v>58</v>
      </c>
      <c r="B35" s="32"/>
      <c r="C35" s="33">
        <f aca="true" t="shared" si="1" ref="C35:Y35">SUM(C24:C34)</f>
        <v>33292164282</v>
      </c>
      <c r="D35" s="33">
        <f>SUM(D24:D34)</f>
        <v>0</v>
      </c>
      <c r="E35" s="34">
        <f t="shared" si="1"/>
        <v>35446239043</v>
      </c>
      <c r="F35" s="35">
        <f t="shared" si="1"/>
        <v>35643319748</v>
      </c>
      <c r="G35" s="35">
        <f t="shared" si="1"/>
        <v>1142879881</v>
      </c>
      <c r="H35" s="35">
        <f t="shared" si="1"/>
        <v>3229079718</v>
      </c>
      <c r="I35" s="35">
        <f t="shared" si="1"/>
        <v>4464146378</v>
      </c>
      <c r="J35" s="35">
        <f t="shared" si="1"/>
        <v>8836105977</v>
      </c>
      <c r="K35" s="35">
        <f t="shared" si="1"/>
        <v>2572482773</v>
      </c>
      <c r="L35" s="35">
        <f t="shared" si="1"/>
        <v>2573498708</v>
      </c>
      <c r="M35" s="35">
        <f t="shared" si="1"/>
        <v>2581192856</v>
      </c>
      <c r="N35" s="35">
        <f t="shared" si="1"/>
        <v>7727174337</v>
      </c>
      <c r="O35" s="35">
        <f t="shared" si="1"/>
        <v>2963693279</v>
      </c>
      <c r="P35" s="35">
        <f t="shared" si="1"/>
        <v>2740393580</v>
      </c>
      <c r="Q35" s="35">
        <f t="shared" si="1"/>
        <v>3138107715</v>
      </c>
      <c r="R35" s="35">
        <f t="shared" si="1"/>
        <v>8842194574</v>
      </c>
      <c r="S35" s="35">
        <f t="shared" si="1"/>
        <v>2491582789</v>
      </c>
      <c r="T35" s="35">
        <f t="shared" si="1"/>
        <v>1466296817</v>
      </c>
      <c r="U35" s="35">
        <f t="shared" si="1"/>
        <v>4462289134</v>
      </c>
      <c r="V35" s="35">
        <f t="shared" si="1"/>
        <v>8420168740</v>
      </c>
      <c r="W35" s="35">
        <f t="shared" si="1"/>
        <v>33825643628</v>
      </c>
      <c r="X35" s="35">
        <f t="shared" si="1"/>
        <v>35643320413</v>
      </c>
      <c r="Y35" s="35">
        <f t="shared" si="1"/>
        <v>-1817676785</v>
      </c>
      <c r="Z35" s="36">
        <f>+IF(X35&lt;&gt;0,+(Y35/X35)*100,0)</f>
        <v>-5.099628104055784</v>
      </c>
      <c r="AA35" s="33">
        <f>SUM(AA24:AA34)</f>
        <v>35643319748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22387808792</v>
      </c>
      <c r="D37" s="46">
        <f>+D21-D35</f>
        <v>0</v>
      </c>
      <c r="E37" s="47">
        <f t="shared" si="2"/>
        <v>5395844438</v>
      </c>
      <c r="F37" s="48">
        <f t="shared" si="2"/>
        <v>5402301215</v>
      </c>
      <c r="G37" s="48">
        <f t="shared" si="2"/>
        <v>1660199374</v>
      </c>
      <c r="H37" s="48">
        <f t="shared" si="2"/>
        <v>-522188712</v>
      </c>
      <c r="I37" s="48">
        <f t="shared" si="2"/>
        <v>-2253670089</v>
      </c>
      <c r="J37" s="48">
        <f t="shared" si="2"/>
        <v>-1115659427</v>
      </c>
      <c r="K37" s="48">
        <f t="shared" si="2"/>
        <v>-232903786</v>
      </c>
      <c r="L37" s="48">
        <f t="shared" si="2"/>
        <v>188088303</v>
      </c>
      <c r="M37" s="48">
        <f t="shared" si="2"/>
        <v>181188594</v>
      </c>
      <c r="N37" s="48">
        <f t="shared" si="2"/>
        <v>136373111</v>
      </c>
      <c r="O37" s="48">
        <f t="shared" si="2"/>
        <v>280068964</v>
      </c>
      <c r="P37" s="48">
        <f t="shared" si="2"/>
        <v>-638324600</v>
      </c>
      <c r="Q37" s="48">
        <f t="shared" si="2"/>
        <v>838359810</v>
      </c>
      <c r="R37" s="48">
        <f t="shared" si="2"/>
        <v>480104174</v>
      </c>
      <c r="S37" s="48">
        <f t="shared" si="2"/>
        <v>-166520444</v>
      </c>
      <c r="T37" s="48">
        <f t="shared" si="2"/>
        <v>1175662418</v>
      </c>
      <c r="U37" s="48">
        <f t="shared" si="2"/>
        <v>-1617148143</v>
      </c>
      <c r="V37" s="48">
        <f t="shared" si="2"/>
        <v>-608006169</v>
      </c>
      <c r="W37" s="48">
        <f t="shared" si="2"/>
        <v>-1107188311</v>
      </c>
      <c r="X37" s="48">
        <f>IF(F21=F35,0,X21-X35)</f>
        <v>5402300599</v>
      </c>
      <c r="Y37" s="48">
        <f t="shared" si="2"/>
        <v>-6509488910</v>
      </c>
      <c r="Z37" s="49">
        <f>+IF(X37&lt;&gt;0,+(Y37/X37)*100,0)</f>
        <v>-120.49475571953452</v>
      </c>
      <c r="AA37" s="46">
        <f>+AA21-AA35</f>
        <v>5402301215</v>
      </c>
    </row>
    <row r="38" spans="1:27" ht="22.5" customHeight="1">
      <c r="A38" s="50" t="s">
        <v>60</v>
      </c>
      <c r="B38" s="29"/>
      <c r="C38" s="6">
        <v>1700179405</v>
      </c>
      <c r="D38" s="6"/>
      <c r="E38" s="7">
        <v>2203953010</v>
      </c>
      <c r="F38" s="8">
        <v>1671256223</v>
      </c>
      <c r="G38" s="8"/>
      <c r="H38" s="8">
        <v>29330217</v>
      </c>
      <c r="I38" s="8">
        <v>47038032</v>
      </c>
      <c r="J38" s="8">
        <v>76368249</v>
      </c>
      <c r="K38" s="8">
        <v>73128032</v>
      </c>
      <c r="L38" s="8">
        <v>100097204</v>
      </c>
      <c r="M38" s="8">
        <v>100097204</v>
      </c>
      <c r="N38" s="8">
        <v>273322440</v>
      </c>
      <c r="O38" s="8">
        <v>28936283</v>
      </c>
      <c r="P38" s="8">
        <v>78591127</v>
      </c>
      <c r="Q38" s="8">
        <v>434285571</v>
      </c>
      <c r="R38" s="8">
        <v>541812981</v>
      </c>
      <c r="S38" s="8">
        <v>-201470836</v>
      </c>
      <c r="T38" s="8">
        <v>54552489</v>
      </c>
      <c r="U38" s="8">
        <v>340277541</v>
      </c>
      <c r="V38" s="8">
        <v>193359194</v>
      </c>
      <c r="W38" s="8">
        <v>1084862864</v>
      </c>
      <c r="X38" s="8">
        <v>1671256219</v>
      </c>
      <c r="Y38" s="8">
        <v>-586393355</v>
      </c>
      <c r="Z38" s="2">
        <v>-35.09</v>
      </c>
      <c r="AA38" s="6">
        <v>1671256223</v>
      </c>
    </row>
    <row r="39" spans="1:27" ht="57" customHeight="1">
      <c r="A39" s="50" t="s">
        <v>61</v>
      </c>
      <c r="B39" s="29"/>
      <c r="C39" s="28">
        <v>151903773</v>
      </c>
      <c r="D39" s="28"/>
      <c r="E39" s="7">
        <v>362603613</v>
      </c>
      <c r="F39" s="26">
        <v>321609914</v>
      </c>
      <c r="G39" s="26">
        <v>2508686</v>
      </c>
      <c r="H39" s="26">
        <v>8724824</v>
      </c>
      <c r="I39" s="26">
        <v>8645404</v>
      </c>
      <c r="J39" s="26">
        <v>19878914</v>
      </c>
      <c r="K39" s="26">
        <v>24470393</v>
      </c>
      <c r="L39" s="26">
        <v>5020077</v>
      </c>
      <c r="M39" s="26">
        <v>5020077</v>
      </c>
      <c r="N39" s="26">
        <v>34510547</v>
      </c>
      <c r="O39" s="26">
        <v>-817013</v>
      </c>
      <c r="P39" s="26">
        <v>10911588</v>
      </c>
      <c r="Q39" s="26">
        <v>-64484036</v>
      </c>
      <c r="R39" s="26">
        <v>-54389461</v>
      </c>
      <c r="S39" s="26">
        <v>168205</v>
      </c>
      <c r="T39" s="26">
        <v>3561467</v>
      </c>
      <c r="U39" s="26">
        <v>21213593</v>
      </c>
      <c r="V39" s="26">
        <v>24943265</v>
      </c>
      <c r="W39" s="26">
        <v>24943265</v>
      </c>
      <c r="X39" s="26">
        <v>321609910</v>
      </c>
      <c r="Y39" s="26">
        <v>-296666645</v>
      </c>
      <c r="Z39" s="27">
        <v>-92.24</v>
      </c>
      <c r="AA39" s="28">
        <v>321609914</v>
      </c>
    </row>
    <row r="40" spans="1:27" ht="12.75">
      <c r="A40" s="23" t="s">
        <v>62</v>
      </c>
      <c r="B40" s="29"/>
      <c r="C40" s="51">
        <v>15269661</v>
      </c>
      <c r="D40" s="51"/>
      <c r="E40" s="7"/>
      <c r="F40" s="8"/>
      <c r="G40" s="52"/>
      <c r="H40" s="52"/>
      <c r="I40" s="52"/>
      <c r="J40" s="8"/>
      <c r="K40" s="52">
        <v>958900</v>
      </c>
      <c r="L40" s="52"/>
      <c r="M40" s="8"/>
      <c r="N40" s="52">
        <v>958900</v>
      </c>
      <c r="O40" s="52"/>
      <c r="P40" s="52"/>
      <c r="Q40" s="8">
        <v>-958900</v>
      </c>
      <c r="R40" s="52">
        <v>-958900</v>
      </c>
      <c r="S40" s="52"/>
      <c r="T40" s="8"/>
      <c r="U40" s="52">
        <v>15055252</v>
      </c>
      <c r="V40" s="52">
        <v>15055252</v>
      </c>
      <c r="W40" s="52">
        <v>15055252</v>
      </c>
      <c r="X40" s="8"/>
      <c r="Y40" s="52">
        <v>15055252</v>
      </c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24255161631</v>
      </c>
      <c r="D41" s="56">
        <f>SUM(D37:D40)</f>
        <v>0</v>
      </c>
      <c r="E41" s="57">
        <f t="shared" si="3"/>
        <v>7962401061</v>
      </c>
      <c r="F41" s="58">
        <f t="shared" si="3"/>
        <v>7395167352</v>
      </c>
      <c r="G41" s="58">
        <f t="shared" si="3"/>
        <v>1662708060</v>
      </c>
      <c r="H41" s="58">
        <f t="shared" si="3"/>
        <v>-484133671</v>
      </c>
      <c r="I41" s="58">
        <f t="shared" si="3"/>
        <v>-2197986653</v>
      </c>
      <c r="J41" s="58">
        <f t="shared" si="3"/>
        <v>-1019412264</v>
      </c>
      <c r="K41" s="58">
        <f t="shared" si="3"/>
        <v>-134346461</v>
      </c>
      <c r="L41" s="58">
        <f t="shared" si="3"/>
        <v>293205584</v>
      </c>
      <c r="M41" s="58">
        <f t="shared" si="3"/>
        <v>286305875</v>
      </c>
      <c r="N41" s="58">
        <f t="shared" si="3"/>
        <v>445164998</v>
      </c>
      <c r="O41" s="58">
        <f t="shared" si="3"/>
        <v>308188234</v>
      </c>
      <c r="P41" s="58">
        <f t="shared" si="3"/>
        <v>-548821885</v>
      </c>
      <c r="Q41" s="58">
        <f t="shared" si="3"/>
        <v>1207202445</v>
      </c>
      <c r="R41" s="58">
        <f t="shared" si="3"/>
        <v>966568794</v>
      </c>
      <c r="S41" s="58">
        <f t="shared" si="3"/>
        <v>-367823075</v>
      </c>
      <c r="T41" s="58">
        <f t="shared" si="3"/>
        <v>1233776374</v>
      </c>
      <c r="U41" s="58">
        <f t="shared" si="3"/>
        <v>-1240601757</v>
      </c>
      <c r="V41" s="58">
        <f t="shared" si="3"/>
        <v>-374648458</v>
      </c>
      <c r="W41" s="58">
        <f t="shared" si="3"/>
        <v>17673070</v>
      </c>
      <c r="X41" s="58">
        <f t="shared" si="3"/>
        <v>7395166728</v>
      </c>
      <c r="Y41" s="58">
        <f t="shared" si="3"/>
        <v>-7377493658</v>
      </c>
      <c r="Z41" s="59">
        <f>+IF(X41&lt;&gt;0,+(Y41/X41)*100,0)</f>
        <v>-99.76101864028183</v>
      </c>
      <c r="AA41" s="56">
        <f>SUM(AA37:AA40)</f>
        <v>7395167352</v>
      </c>
    </row>
    <row r="42" spans="1:27" ht="12.75">
      <c r="A42" s="23" t="s">
        <v>64</v>
      </c>
      <c r="B42" s="29"/>
      <c r="C42" s="51"/>
      <c r="D42" s="51"/>
      <c r="E42" s="60">
        <v>465050</v>
      </c>
      <c r="F42" s="61">
        <v>465050</v>
      </c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>
        <v>362738</v>
      </c>
      <c r="R42" s="61">
        <v>362738</v>
      </c>
      <c r="S42" s="61"/>
      <c r="T42" s="61"/>
      <c r="U42" s="61"/>
      <c r="V42" s="61"/>
      <c r="W42" s="61">
        <v>362738</v>
      </c>
      <c r="X42" s="61">
        <v>465048</v>
      </c>
      <c r="Y42" s="61">
        <v>-102310</v>
      </c>
      <c r="Z42" s="62">
        <v>-22</v>
      </c>
      <c r="AA42" s="51">
        <v>465050</v>
      </c>
    </row>
    <row r="43" spans="1:27" ht="12.75">
      <c r="A43" s="63" t="s">
        <v>65</v>
      </c>
      <c r="B43" s="29"/>
      <c r="C43" s="64">
        <f aca="true" t="shared" si="4" ref="C43:Y43">+C41-C42</f>
        <v>24255161631</v>
      </c>
      <c r="D43" s="64">
        <f>+D41-D42</f>
        <v>0</v>
      </c>
      <c r="E43" s="65">
        <f t="shared" si="4"/>
        <v>7961936011</v>
      </c>
      <c r="F43" s="66">
        <f t="shared" si="4"/>
        <v>7394702302</v>
      </c>
      <c r="G43" s="66">
        <f t="shared" si="4"/>
        <v>1662708060</v>
      </c>
      <c r="H43" s="66">
        <f t="shared" si="4"/>
        <v>-484133671</v>
      </c>
      <c r="I43" s="66">
        <f t="shared" si="4"/>
        <v>-2197986653</v>
      </c>
      <c r="J43" s="66">
        <f t="shared" si="4"/>
        <v>-1019412264</v>
      </c>
      <c r="K43" s="66">
        <f t="shared" si="4"/>
        <v>-134346461</v>
      </c>
      <c r="L43" s="66">
        <f t="shared" si="4"/>
        <v>293205584</v>
      </c>
      <c r="M43" s="66">
        <f t="shared" si="4"/>
        <v>286305875</v>
      </c>
      <c r="N43" s="66">
        <f t="shared" si="4"/>
        <v>445164998</v>
      </c>
      <c r="O43" s="66">
        <f t="shared" si="4"/>
        <v>308188234</v>
      </c>
      <c r="P43" s="66">
        <f t="shared" si="4"/>
        <v>-548821885</v>
      </c>
      <c r="Q43" s="66">
        <f t="shared" si="4"/>
        <v>1206839707</v>
      </c>
      <c r="R43" s="66">
        <f t="shared" si="4"/>
        <v>966206056</v>
      </c>
      <c r="S43" s="66">
        <f t="shared" si="4"/>
        <v>-367823075</v>
      </c>
      <c r="T43" s="66">
        <f t="shared" si="4"/>
        <v>1233776374</v>
      </c>
      <c r="U43" s="66">
        <f t="shared" si="4"/>
        <v>-1240601757</v>
      </c>
      <c r="V43" s="66">
        <f t="shared" si="4"/>
        <v>-374648458</v>
      </c>
      <c r="W43" s="66">
        <f t="shared" si="4"/>
        <v>17310332</v>
      </c>
      <c r="X43" s="66">
        <f t="shared" si="4"/>
        <v>7394701680</v>
      </c>
      <c r="Y43" s="66">
        <f t="shared" si="4"/>
        <v>-7377391348</v>
      </c>
      <c r="Z43" s="67">
        <f>+IF(X43&lt;&gt;0,+(Y43/X43)*100,0)</f>
        <v>-99.76590898796069</v>
      </c>
      <c r="AA43" s="64">
        <f>+AA41-AA42</f>
        <v>7394702302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24255161631</v>
      </c>
      <c r="D45" s="56">
        <f>SUM(D43:D44)</f>
        <v>0</v>
      </c>
      <c r="E45" s="57">
        <f t="shared" si="5"/>
        <v>7961936011</v>
      </c>
      <c r="F45" s="58">
        <f t="shared" si="5"/>
        <v>7394702302</v>
      </c>
      <c r="G45" s="58">
        <f t="shared" si="5"/>
        <v>1662708060</v>
      </c>
      <c r="H45" s="58">
        <f t="shared" si="5"/>
        <v>-484133671</v>
      </c>
      <c r="I45" s="58">
        <f t="shared" si="5"/>
        <v>-2197986653</v>
      </c>
      <c r="J45" s="58">
        <f t="shared" si="5"/>
        <v>-1019412264</v>
      </c>
      <c r="K45" s="58">
        <f t="shared" si="5"/>
        <v>-134346461</v>
      </c>
      <c r="L45" s="58">
        <f t="shared" si="5"/>
        <v>293205584</v>
      </c>
      <c r="M45" s="58">
        <f t="shared" si="5"/>
        <v>286305875</v>
      </c>
      <c r="N45" s="58">
        <f t="shared" si="5"/>
        <v>445164998</v>
      </c>
      <c r="O45" s="58">
        <f t="shared" si="5"/>
        <v>308188234</v>
      </c>
      <c r="P45" s="58">
        <f t="shared" si="5"/>
        <v>-548821885</v>
      </c>
      <c r="Q45" s="58">
        <f t="shared" si="5"/>
        <v>1206839707</v>
      </c>
      <c r="R45" s="58">
        <f t="shared" si="5"/>
        <v>966206056</v>
      </c>
      <c r="S45" s="58">
        <f t="shared" si="5"/>
        <v>-367823075</v>
      </c>
      <c r="T45" s="58">
        <f t="shared" si="5"/>
        <v>1233776374</v>
      </c>
      <c r="U45" s="58">
        <f t="shared" si="5"/>
        <v>-1240601757</v>
      </c>
      <c r="V45" s="58">
        <f t="shared" si="5"/>
        <v>-374648458</v>
      </c>
      <c r="W45" s="58">
        <f t="shared" si="5"/>
        <v>17310332</v>
      </c>
      <c r="X45" s="58">
        <f t="shared" si="5"/>
        <v>7394701680</v>
      </c>
      <c r="Y45" s="58">
        <f t="shared" si="5"/>
        <v>-7377391348</v>
      </c>
      <c r="Z45" s="59">
        <f>+IF(X45&lt;&gt;0,+(Y45/X45)*100,0)</f>
        <v>-99.76590898796069</v>
      </c>
      <c r="AA45" s="56">
        <f>SUM(AA43:AA44)</f>
        <v>7394702302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24255161631</v>
      </c>
      <c r="D47" s="71">
        <f>SUM(D45:D46)</f>
        <v>0</v>
      </c>
      <c r="E47" s="72">
        <f t="shared" si="6"/>
        <v>7961936011</v>
      </c>
      <c r="F47" s="73">
        <f t="shared" si="6"/>
        <v>7394702302</v>
      </c>
      <c r="G47" s="73">
        <f t="shared" si="6"/>
        <v>1662708060</v>
      </c>
      <c r="H47" s="74">
        <f t="shared" si="6"/>
        <v>-484133671</v>
      </c>
      <c r="I47" s="74">
        <f t="shared" si="6"/>
        <v>-2197986653</v>
      </c>
      <c r="J47" s="74">
        <f t="shared" si="6"/>
        <v>-1019412264</v>
      </c>
      <c r="K47" s="74">
        <f t="shared" si="6"/>
        <v>-134346461</v>
      </c>
      <c r="L47" s="74">
        <f t="shared" si="6"/>
        <v>293205584</v>
      </c>
      <c r="M47" s="73">
        <f t="shared" si="6"/>
        <v>286305875</v>
      </c>
      <c r="N47" s="73">
        <f t="shared" si="6"/>
        <v>445164998</v>
      </c>
      <c r="O47" s="74">
        <f t="shared" si="6"/>
        <v>308188234</v>
      </c>
      <c r="P47" s="74">
        <f t="shared" si="6"/>
        <v>-548821885</v>
      </c>
      <c r="Q47" s="74">
        <f t="shared" si="6"/>
        <v>1206839707</v>
      </c>
      <c r="R47" s="74">
        <f t="shared" si="6"/>
        <v>966206056</v>
      </c>
      <c r="S47" s="74">
        <f t="shared" si="6"/>
        <v>-367823075</v>
      </c>
      <c r="T47" s="73">
        <f t="shared" si="6"/>
        <v>1233776374</v>
      </c>
      <c r="U47" s="73">
        <f t="shared" si="6"/>
        <v>-1240601757</v>
      </c>
      <c r="V47" s="74">
        <f t="shared" si="6"/>
        <v>-374648458</v>
      </c>
      <c r="W47" s="74">
        <f t="shared" si="6"/>
        <v>17310332</v>
      </c>
      <c r="X47" s="74">
        <f t="shared" si="6"/>
        <v>7394701680</v>
      </c>
      <c r="Y47" s="74">
        <f t="shared" si="6"/>
        <v>-7377391348</v>
      </c>
      <c r="Z47" s="75">
        <f>+IF(X47&lt;&gt;0,+(Y47/X47)*100,0)</f>
        <v>-99.76590898796069</v>
      </c>
      <c r="AA47" s="76">
        <f>SUM(AA45:AA46)</f>
        <v>7394702302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78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-75100256</v>
      </c>
      <c r="D5" s="6"/>
      <c r="E5" s="7">
        <v>8200000000</v>
      </c>
      <c r="F5" s="8">
        <v>8325950000</v>
      </c>
      <c r="G5" s="8">
        <v>715271611</v>
      </c>
      <c r="H5" s="8">
        <v>673080133</v>
      </c>
      <c r="I5" s="8">
        <v>1340122578</v>
      </c>
      <c r="J5" s="8">
        <v>2728474322</v>
      </c>
      <c r="K5" s="8">
        <v>697001068</v>
      </c>
      <c r="L5" s="8"/>
      <c r="M5" s="8">
        <v>606342262</v>
      </c>
      <c r="N5" s="8">
        <v>1303343330</v>
      </c>
      <c r="O5" s="8">
        <v>693818596</v>
      </c>
      <c r="P5" s="8">
        <v>693926031</v>
      </c>
      <c r="Q5" s="8">
        <v>714469397</v>
      </c>
      <c r="R5" s="8">
        <v>2102214024</v>
      </c>
      <c r="S5" s="8">
        <v>737985247</v>
      </c>
      <c r="T5" s="8">
        <v>635377169</v>
      </c>
      <c r="U5" s="8">
        <v>637046219</v>
      </c>
      <c r="V5" s="8">
        <v>2010408635</v>
      </c>
      <c r="W5" s="8">
        <v>8144440311</v>
      </c>
      <c r="X5" s="8">
        <v>8325950000</v>
      </c>
      <c r="Y5" s="8">
        <v>-181509689</v>
      </c>
      <c r="Z5" s="2">
        <v>-2.18</v>
      </c>
      <c r="AA5" s="6">
        <v>8325950000</v>
      </c>
    </row>
    <row r="6" spans="1:27" ht="12.75">
      <c r="A6" s="23" t="s">
        <v>32</v>
      </c>
      <c r="B6" s="24"/>
      <c r="C6" s="6"/>
      <c r="D6" s="6"/>
      <c r="E6" s="7">
        <v>14572306150</v>
      </c>
      <c r="F6" s="8">
        <v>14572306150</v>
      </c>
      <c r="G6" s="8">
        <v>1245537675</v>
      </c>
      <c r="H6" s="8">
        <v>1207106298</v>
      </c>
      <c r="I6" s="8">
        <v>1528649447</v>
      </c>
      <c r="J6" s="8">
        <v>3981293420</v>
      </c>
      <c r="K6" s="8">
        <v>837955905</v>
      </c>
      <c r="L6" s="8"/>
      <c r="M6" s="8">
        <v>1093961220</v>
      </c>
      <c r="N6" s="8">
        <v>1931917125</v>
      </c>
      <c r="O6" s="8">
        <v>1135106368</v>
      </c>
      <c r="P6" s="8">
        <v>1085299961</v>
      </c>
      <c r="Q6" s="8">
        <v>1202348061</v>
      </c>
      <c r="R6" s="8">
        <v>3422754390</v>
      </c>
      <c r="S6" s="8">
        <v>1173188578</v>
      </c>
      <c r="T6" s="8">
        <v>922008171</v>
      </c>
      <c r="U6" s="8">
        <v>1022079143</v>
      </c>
      <c r="V6" s="8">
        <v>3117275892</v>
      </c>
      <c r="W6" s="8">
        <v>12453240827</v>
      </c>
      <c r="X6" s="8">
        <v>14572306150</v>
      </c>
      <c r="Y6" s="8">
        <v>-2119065323</v>
      </c>
      <c r="Z6" s="2">
        <v>-14.54</v>
      </c>
      <c r="AA6" s="6">
        <v>14572306150</v>
      </c>
    </row>
    <row r="7" spans="1:27" ht="12.75">
      <c r="A7" s="25" t="s">
        <v>33</v>
      </c>
      <c r="B7" s="24"/>
      <c r="C7" s="6"/>
      <c r="D7" s="6"/>
      <c r="E7" s="7">
        <v>5099036490</v>
      </c>
      <c r="F7" s="8">
        <v>5099036490</v>
      </c>
      <c r="G7" s="8">
        <v>402888830</v>
      </c>
      <c r="H7" s="8">
        <v>286501226</v>
      </c>
      <c r="I7" s="8">
        <v>405163084</v>
      </c>
      <c r="J7" s="8">
        <v>1094553140</v>
      </c>
      <c r="K7" s="8">
        <v>408880375</v>
      </c>
      <c r="L7" s="8"/>
      <c r="M7" s="8">
        <v>381717731</v>
      </c>
      <c r="N7" s="8">
        <v>790598106</v>
      </c>
      <c r="O7" s="8">
        <v>419792874</v>
      </c>
      <c r="P7" s="8">
        <v>404425647</v>
      </c>
      <c r="Q7" s="8">
        <v>458309013</v>
      </c>
      <c r="R7" s="8">
        <v>1282527534</v>
      </c>
      <c r="S7" s="8">
        <v>444271037</v>
      </c>
      <c r="T7" s="8">
        <v>439038967</v>
      </c>
      <c r="U7" s="8">
        <v>435596822</v>
      </c>
      <c r="V7" s="8">
        <v>1318906826</v>
      </c>
      <c r="W7" s="8">
        <v>4486585606</v>
      </c>
      <c r="X7" s="8">
        <v>5099036490</v>
      </c>
      <c r="Y7" s="8">
        <v>-612450884</v>
      </c>
      <c r="Z7" s="2">
        <v>-12.01</v>
      </c>
      <c r="AA7" s="6">
        <v>5099036490</v>
      </c>
    </row>
    <row r="8" spans="1:27" ht="12.75">
      <c r="A8" s="25" t="s">
        <v>34</v>
      </c>
      <c r="B8" s="24"/>
      <c r="C8" s="6"/>
      <c r="D8" s="6"/>
      <c r="E8" s="7">
        <v>1243249900</v>
      </c>
      <c r="F8" s="8">
        <v>1243249900</v>
      </c>
      <c r="G8" s="8">
        <v>89870800</v>
      </c>
      <c r="H8" s="8">
        <v>67521716</v>
      </c>
      <c r="I8" s="8">
        <v>64487359</v>
      </c>
      <c r="J8" s="8">
        <v>221879875</v>
      </c>
      <c r="K8" s="8">
        <v>82824871</v>
      </c>
      <c r="L8" s="8"/>
      <c r="M8" s="8">
        <v>42723962</v>
      </c>
      <c r="N8" s="8">
        <v>125548833</v>
      </c>
      <c r="O8" s="8">
        <v>67157732</v>
      </c>
      <c r="P8" s="8">
        <v>110803013</v>
      </c>
      <c r="Q8" s="8">
        <v>-1876384</v>
      </c>
      <c r="R8" s="8">
        <v>176084361</v>
      </c>
      <c r="S8" s="8">
        <v>81542901</v>
      </c>
      <c r="T8" s="8">
        <v>68724822</v>
      </c>
      <c r="U8" s="8">
        <v>98456515</v>
      </c>
      <c r="V8" s="8">
        <v>248724238</v>
      </c>
      <c r="W8" s="8">
        <v>772237307</v>
      </c>
      <c r="X8" s="8">
        <v>1243249900</v>
      </c>
      <c r="Y8" s="8">
        <v>-471012593</v>
      </c>
      <c r="Z8" s="2">
        <v>-37.89</v>
      </c>
      <c r="AA8" s="6">
        <v>1243249900</v>
      </c>
    </row>
    <row r="9" spans="1:27" ht="12.75">
      <c r="A9" s="25" t="s">
        <v>35</v>
      </c>
      <c r="B9" s="24"/>
      <c r="C9" s="6"/>
      <c r="D9" s="6"/>
      <c r="E9" s="7">
        <v>837184200</v>
      </c>
      <c r="F9" s="8">
        <v>837184200</v>
      </c>
      <c r="G9" s="8">
        <v>59090073</v>
      </c>
      <c r="H9" s="8">
        <v>67388303</v>
      </c>
      <c r="I9" s="8">
        <v>63827476</v>
      </c>
      <c r="J9" s="8">
        <v>190305852</v>
      </c>
      <c r="K9" s="8">
        <v>60802223</v>
      </c>
      <c r="L9" s="8"/>
      <c r="M9" s="8">
        <v>78337647</v>
      </c>
      <c r="N9" s="8">
        <v>139139870</v>
      </c>
      <c r="O9" s="8">
        <v>58792965</v>
      </c>
      <c r="P9" s="8">
        <v>54870046</v>
      </c>
      <c r="Q9" s="8">
        <v>73361857</v>
      </c>
      <c r="R9" s="8">
        <v>187024868</v>
      </c>
      <c r="S9" s="8">
        <v>57663259</v>
      </c>
      <c r="T9" s="8">
        <v>56137562</v>
      </c>
      <c r="U9" s="8">
        <v>57892448</v>
      </c>
      <c r="V9" s="8">
        <v>171693269</v>
      </c>
      <c r="W9" s="8">
        <v>688163859</v>
      </c>
      <c r="X9" s="8">
        <v>837184200</v>
      </c>
      <c r="Y9" s="8">
        <v>-149020341</v>
      </c>
      <c r="Z9" s="2">
        <v>-17.8</v>
      </c>
      <c r="AA9" s="6">
        <v>837184200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/>
      <c r="D11" s="6"/>
      <c r="E11" s="7">
        <v>1002728646</v>
      </c>
      <c r="F11" s="8">
        <v>963672614</v>
      </c>
      <c r="G11" s="8">
        <v>93897999</v>
      </c>
      <c r="H11" s="8">
        <v>66245969</v>
      </c>
      <c r="I11" s="8">
        <v>25590364</v>
      </c>
      <c r="J11" s="8">
        <v>185734332</v>
      </c>
      <c r="K11" s="8">
        <v>92290142</v>
      </c>
      <c r="L11" s="8"/>
      <c r="M11" s="8">
        <v>54933141</v>
      </c>
      <c r="N11" s="8">
        <v>147223283</v>
      </c>
      <c r="O11" s="8">
        <v>51280452</v>
      </c>
      <c r="P11" s="8">
        <v>57391012</v>
      </c>
      <c r="Q11" s="8">
        <v>63570305</v>
      </c>
      <c r="R11" s="8">
        <v>172241769</v>
      </c>
      <c r="S11" s="8">
        <v>36836600</v>
      </c>
      <c r="T11" s="8">
        <v>57511134</v>
      </c>
      <c r="U11" s="8">
        <v>39399377</v>
      </c>
      <c r="V11" s="8">
        <v>133747111</v>
      </c>
      <c r="W11" s="8">
        <v>638946495</v>
      </c>
      <c r="X11" s="8">
        <v>963672614</v>
      </c>
      <c r="Y11" s="8">
        <v>-324726119</v>
      </c>
      <c r="Z11" s="2">
        <v>-33.7</v>
      </c>
      <c r="AA11" s="6">
        <v>963672614</v>
      </c>
    </row>
    <row r="12" spans="1:27" ht="12.75">
      <c r="A12" s="25" t="s">
        <v>37</v>
      </c>
      <c r="B12" s="29"/>
      <c r="C12" s="6"/>
      <c r="D12" s="6"/>
      <c r="E12" s="7">
        <v>510323688</v>
      </c>
      <c r="F12" s="8">
        <v>512269963</v>
      </c>
      <c r="G12" s="8">
        <v>49833907</v>
      </c>
      <c r="H12" s="8">
        <v>53354482</v>
      </c>
      <c r="I12" s="8">
        <v>18842094</v>
      </c>
      <c r="J12" s="8">
        <v>122030483</v>
      </c>
      <c r="K12" s="8">
        <v>34951291</v>
      </c>
      <c r="L12" s="8"/>
      <c r="M12" s="8">
        <v>40737912</v>
      </c>
      <c r="N12" s="8">
        <v>75689203</v>
      </c>
      <c r="O12" s="8">
        <v>12391698</v>
      </c>
      <c r="P12" s="8">
        <v>72680504</v>
      </c>
      <c r="Q12" s="8">
        <v>-7966227</v>
      </c>
      <c r="R12" s="8">
        <v>77105975</v>
      </c>
      <c r="S12" s="8">
        <v>1206767</v>
      </c>
      <c r="T12" s="8">
        <v>118875685</v>
      </c>
      <c r="U12" s="8">
        <v>12882173</v>
      </c>
      <c r="V12" s="8">
        <v>132964625</v>
      </c>
      <c r="W12" s="8">
        <v>407790286</v>
      </c>
      <c r="X12" s="8">
        <v>512269960</v>
      </c>
      <c r="Y12" s="8">
        <v>-104479674</v>
      </c>
      <c r="Z12" s="2">
        <v>-20.4</v>
      </c>
      <c r="AA12" s="6">
        <v>512269963</v>
      </c>
    </row>
    <row r="13" spans="1:27" ht="12.75">
      <c r="A13" s="23" t="s">
        <v>38</v>
      </c>
      <c r="B13" s="29"/>
      <c r="C13" s="6">
        <v>69827</v>
      </c>
      <c r="D13" s="6"/>
      <c r="E13" s="7">
        <v>501569260</v>
      </c>
      <c r="F13" s="8">
        <v>501569260</v>
      </c>
      <c r="G13" s="8">
        <v>52919372</v>
      </c>
      <c r="H13" s="8">
        <v>672791560</v>
      </c>
      <c r="I13" s="8">
        <v>-627600224</v>
      </c>
      <c r="J13" s="8">
        <v>98110708</v>
      </c>
      <c r="K13" s="8">
        <v>53931029</v>
      </c>
      <c r="L13" s="8"/>
      <c r="M13" s="8">
        <v>122976127</v>
      </c>
      <c r="N13" s="8">
        <v>176907156</v>
      </c>
      <c r="O13" s="8">
        <v>50417782</v>
      </c>
      <c r="P13" s="8">
        <v>56349003</v>
      </c>
      <c r="Q13" s="8">
        <v>43753719</v>
      </c>
      <c r="R13" s="8">
        <v>150520504</v>
      </c>
      <c r="S13" s="8">
        <v>-6802057</v>
      </c>
      <c r="T13" s="8">
        <v>-580955707</v>
      </c>
      <c r="U13" s="8">
        <v>602121084</v>
      </c>
      <c r="V13" s="8">
        <v>14363320</v>
      </c>
      <c r="W13" s="8">
        <v>439901688</v>
      </c>
      <c r="X13" s="8">
        <v>501569260</v>
      </c>
      <c r="Y13" s="8">
        <v>-61667572</v>
      </c>
      <c r="Z13" s="2">
        <v>-12.29</v>
      </c>
      <c r="AA13" s="6">
        <v>501569260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-19155</v>
      </c>
      <c r="D15" s="6"/>
      <c r="E15" s="7">
        <v>76001199</v>
      </c>
      <c r="F15" s="8">
        <v>75971494</v>
      </c>
      <c r="G15" s="8">
        <v>-41504268</v>
      </c>
      <c r="H15" s="8">
        <v>24814254</v>
      </c>
      <c r="I15" s="8">
        <v>4022582</v>
      </c>
      <c r="J15" s="8">
        <v>-12667432</v>
      </c>
      <c r="K15" s="8">
        <v>3367159</v>
      </c>
      <c r="L15" s="8"/>
      <c r="M15" s="8">
        <v>-459126</v>
      </c>
      <c r="N15" s="8">
        <v>2908033</v>
      </c>
      <c r="O15" s="8">
        <v>2806177</v>
      </c>
      <c r="P15" s="8">
        <v>3112520</v>
      </c>
      <c r="Q15" s="8">
        <v>3268088</v>
      </c>
      <c r="R15" s="8">
        <v>9186785</v>
      </c>
      <c r="S15" s="8">
        <v>18154</v>
      </c>
      <c r="T15" s="8">
        <v>-87056653</v>
      </c>
      <c r="U15" s="8">
        <v>2730287</v>
      </c>
      <c r="V15" s="8">
        <v>-84308212</v>
      </c>
      <c r="W15" s="8">
        <v>-84880826</v>
      </c>
      <c r="X15" s="8">
        <v>75971494</v>
      </c>
      <c r="Y15" s="8">
        <v>-160852320</v>
      </c>
      <c r="Z15" s="2">
        <v>-211.73</v>
      </c>
      <c r="AA15" s="6">
        <v>75971494</v>
      </c>
    </row>
    <row r="16" spans="1:27" ht="12.75">
      <c r="A16" s="23" t="s">
        <v>41</v>
      </c>
      <c r="B16" s="29"/>
      <c r="C16" s="6"/>
      <c r="D16" s="6"/>
      <c r="E16" s="7">
        <v>42827020</v>
      </c>
      <c r="F16" s="8">
        <v>42827020</v>
      </c>
      <c r="G16" s="8">
        <v>698876</v>
      </c>
      <c r="H16" s="8">
        <v>6767779</v>
      </c>
      <c r="I16" s="8">
        <v>3108752</v>
      </c>
      <c r="J16" s="8">
        <v>10575407</v>
      </c>
      <c r="K16" s="8">
        <v>1803297</v>
      </c>
      <c r="L16" s="8"/>
      <c r="M16" s="8">
        <v>3496681</v>
      </c>
      <c r="N16" s="8">
        <v>5299978</v>
      </c>
      <c r="O16" s="8">
        <v>3869404</v>
      </c>
      <c r="P16" s="8">
        <v>4090151</v>
      </c>
      <c r="Q16" s="8">
        <v>3206140</v>
      </c>
      <c r="R16" s="8">
        <v>11165695</v>
      </c>
      <c r="S16" s="8">
        <v>74450</v>
      </c>
      <c r="T16" s="8">
        <v>2841631</v>
      </c>
      <c r="U16" s="8">
        <v>64746330</v>
      </c>
      <c r="V16" s="8">
        <v>67662411</v>
      </c>
      <c r="W16" s="8">
        <v>94703491</v>
      </c>
      <c r="X16" s="8">
        <v>42827020</v>
      </c>
      <c r="Y16" s="8">
        <v>51876471</v>
      </c>
      <c r="Z16" s="2">
        <v>121.13</v>
      </c>
      <c r="AA16" s="6">
        <v>42827020</v>
      </c>
    </row>
    <row r="17" spans="1:27" ht="12.75">
      <c r="A17" s="23" t="s">
        <v>42</v>
      </c>
      <c r="B17" s="29"/>
      <c r="C17" s="6"/>
      <c r="D17" s="6"/>
      <c r="E17" s="7">
        <v>16308200</v>
      </c>
      <c r="F17" s="8">
        <v>16308200</v>
      </c>
      <c r="G17" s="8"/>
      <c r="H17" s="8">
        <v>2213712</v>
      </c>
      <c r="I17" s="8">
        <v>1210951</v>
      </c>
      <c r="J17" s="8">
        <v>3424663</v>
      </c>
      <c r="K17" s="8"/>
      <c r="L17" s="8"/>
      <c r="M17" s="8">
        <v>1100435</v>
      </c>
      <c r="N17" s="8">
        <v>1100435</v>
      </c>
      <c r="O17" s="8">
        <v>1159099</v>
      </c>
      <c r="P17" s="8">
        <v>1354136</v>
      </c>
      <c r="Q17" s="8">
        <v>1159042</v>
      </c>
      <c r="R17" s="8">
        <v>3672277</v>
      </c>
      <c r="S17" s="8"/>
      <c r="T17" s="8">
        <v>1147260</v>
      </c>
      <c r="U17" s="8">
        <v>1115352</v>
      </c>
      <c r="V17" s="8">
        <v>2262612</v>
      </c>
      <c r="W17" s="8">
        <v>10459987</v>
      </c>
      <c r="X17" s="8">
        <v>16308200</v>
      </c>
      <c r="Y17" s="8">
        <v>-5848213</v>
      </c>
      <c r="Z17" s="2">
        <v>-35.86</v>
      </c>
      <c r="AA17" s="6">
        <v>16308200</v>
      </c>
    </row>
    <row r="18" spans="1:27" ht="12.75">
      <c r="A18" s="23" t="s">
        <v>43</v>
      </c>
      <c r="B18" s="29"/>
      <c r="C18" s="6">
        <v>-12194256</v>
      </c>
      <c r="D18" s="6"/>
      <c r="E18" s="7">
        <v>3806606400</v>
      </c>
      <c r="F18" s="8">
        <v>4176212075</v>
      </c>
      <c r="G18" s="8">
        <v>1324289921</v>
      </c>
      <c r="H18" s="8">
        <v>53516150</v>
      </c>
      <c r="I18" s="8">
        <v>-81365276</v>
      </c>
      <c r="J18" s="8">
        <v>1296440795</v>
      </c>
      <c r="K18" s="8">
        <v>40745984</v>
      </c>
      <c r="L18" s="8"/>
      <c r="M18" s="8">
        <v>571032550</v>
      </c>
      <c r="N18" s="8">
        <v>611778534</v>
      </c>
      <c r="O18" s="8">
        <v>179165918</v>
      </c>
      <c r="P18" s="8">
        <v>-104313682</v>
      </c>
      <c r="Q18" s="8">
        <v>701248655</v>
      </c>
      <c r="R18" s="8">
        <v>776100891</v>
      </c>
      <c r="S18" s="8">
        <v>2107170</v>
      </c>
      <c r="T18" s="8">
        <v>140765041</v>
      </c>
      <c r="U18" s="8">
        <v>121487252</v>
      </c>
      <c r="V18" s="8">
        <v>264359463</v>
      </c>
      <c r="W18" s="8">
        <v>2948679683</v>
      </c>
      <c r="X18" s="8">
        <v>4176212075</v>
      </c>
      <c r="Y18" s="8">
        <v>-1227532392</v>
      </c>
      <c r="Z18" s="2">
        <v>-29.39</v>
      </c>
      <c r="AA18" s="6">
        <v>4176212075</v>
      </c>
    </row>
    <row r="19" spans="1:27" ht="12.75">
      <c r="A19" s="23" t="s">
        <v>44</v>
      </c>
      <c r="B19" s="29"/>
      <c r="C19" s="6">
        <v>939336</v>
      </c>
      <c r="D19" s="6"/>
      <c r="E19" s="7">
        <v>3319645229</v>
      </c>
      <c r="F19" s="26">
        <v>3243543254</v>
      </c>
      <c r="G19" s="26">
        <v>34348315</v>
      </c>
      <c r="H19" s="26">
        <v>925334909</v>
      </c>
      <c r="I19" s="26">
        <v>28515085</v>
      </c>
      <c r="J19" s="26">
        <v>988198309</v>
      </c>
      <c r="K19" s="26">
        <v>87521933</v>
      </c>
      <c r="L19" s="26"/>
      <c r="M19" s="26">
        <v>931465479</v>
      </c>
      <c r="N19" s="26">
        <v>1018987412</v>
      </c>
      <c r="O19" s="26">
        <v>69160100</v>
      </c>
      <c r="P19" s="26">
        <v>41269525</v>
      </c>
      <c r="Q19" s="26">
        <v>974498005</v>
      </c>
      <c r="R19" s="26">
        <v>1084927630</v>
      </c>
      <c r="S19" s="26">
        <v>10012369</v>
      </c>
      <c r="T19" s="26">
        <v>9998657</v>
      </c>
      <c r="U19" s="26">
        <v>73311921</v>
      </c>
      <c r="V19" s="26">
        <v>93322947</v>
      </c>
      <c r="W19" s="26">
        <v>3185436298</v>
      </c>
      <c r="X19" s="26">
        <v>3243543250</v>
      </c>
      <c r="Y19" s="26">
        <v>-58106952</v>
      </c>
      <c r="Z19" s="27">
        <v>-1.79</v>
      </c>
      <c r="AA19" s="28">
        <v>3243543254</v>
      </c>
    </row>
    <row r="20" spans="1:27" ht="12.75">
      <c r="A20" s="23" t="s">
        <v>45</v>
      </c>
      <c r="B20" s="29"/>
      <c r="C20" s="6"/>
      <c r="D20" s="6"/>
      <c r="E20" s="7">
        <v>20722100</v>
      </c>
      <c r="F20" s="8">
        <v>20666701</v>
      </c>
      <c r="G20" s="8">
        <v>5849905</v>
      </c>
      <c r="H20" s="8">
        <v>37137</v>
      </c>
      <c r="I20" s="30">
        <v>3202435</v>
      </c>
      <c r="J20" s="8">
        <v>9089477</v>
      </c>
      <c r="K20" s="8">
        <v>-814051</v>
      </c>
      <c r="L20" s="8"/>
      <c r="M20" s="8"/>
      <c r="N20" s="8">
        <v>-814051</v>
      </c>
      <c r="O20" s="8">
        <v>30000</v>
      </c>
      <c r="P20" s="30">
        <v>75561</v>
      </c>
      <c r="Q20" s="8">
        <v>-54221</v>
      </c>
      <c r="R20" s="8">
        <v>51340</v>
      </c>
      <c r="S20" s="8"/>
      <c r="T20" s="8">
        <v>1957</v>
      </c>
      <c r="U20" s="8">
        <v>1936</v>
      </c>
      <c r="V20" s="8">
        <v>3893</v>
      </c>
      <c r="W20" s="30">
        <v>8330659</v>
      </c>
      <c r="X20" s="8">
        <v>20666701</v>
      </c>
      <c r="Y20" s="8">
        <v>-12336042</v>
      </c>
      <c r="Z20" s="2">
        <v>-59.69</v>
      </c>
      <c r="AA20" s="6">
        <v>20666701</v>
      </c>
    </row>
    <row r="21" spans="1:27" ht="24.75" customHeight="1">
      <c r="A21" s="31" t="s">
        <v>46</v>
      </c>
      <c r="B21" s="32"/>
      <c r="C21" s="33">
        <f aca="true" t="shared" si="0" ref="C21:Y21">SUM(C5:C20)</f>
        <v>-86304504</v>
      </c>
      <c r="D21" s="33">
        <f t="shared" si="0"/>
        <v>0</v>
      </c>
      <c r="E21" s="34">
        <f t="shared" si="0"/>
        <v>39248508482</v>
      </c>
      <c r="F21" s="35">
        <f t="shared" si="0"/>
        <v>39630767321</v>
      </c>
      <c r="G21" s="35">
        <f t="shared" si="0"/>
        <v>4032993016</v>
      </c>
      <c r="H21" s="35">
        <f t="shared" si="0"/>
        <v>4106673628</v>
      </c>
      <c r="I21" s="35">
        <f t="shared" si="0"/>
        <v>2777776707</v>
      </c>
      <c r="J21" s="35">
        <f t="shared" si="0"/>
        <v>10917443351</v>
      </c>
      <c r="K21" s="35">
        <f t="shared" si="0"/>
        <v>2401261226</v>
      </c>
      <c r="L21" s="35">
        <f t="shared" si="0"/>
        <v>0</v>
      </c>
      <c r="M21" s="35">
        <f t="shared" si="0"/>
        <v>3928366021</v>
      </c>
      <c r="N21" s="35">
        <f t="shared" si="0"/>
        <v>6329627247</v>
      </c>
      <c r="O21" s="35">
        <f t="shared" si="0"/>
        <v>2744949165</v>
      </c>
      <c r="P21" s="35">
        <f t="shared" si="0"/>
        <v>2481333428</v>
      </c>
      <c r="Q21" s="35">
        <f t="shared" si="0"/>
        <v>4229295450</v>
      </c>
      <c r="R21" s="35">
        <f t="shared" si="0"/>
        <v>9455578043</v>
      </c>
      <c r="S21" s="35">
        <f t="shared" si="0"/>
        <v>2538104475</v>
      </c>
      <c r="T21" s="35">
        <f t="shared" si="0"/>
        <v>1784415696</v>
      </c>
      <c r="U21" s="35">
        <f t="shared" si="0"/>
        <v>3168866859</v>
      </c>
      <c r="V21" s="35">
        <f t="shared" si="0"/>
        <v>7491387030</v>
      </c>
      <c r="W21" s="35">
        <f t="shared" si="0"/>
        <v>34194035671</v>
      </c>
      <c r="X21" s="35">
        <f t="shared" si="0"/>
        <v>39630767314</v>
      </c>
      <c r="Y21" s="35">
        <f t="shared" si="0"/>
        <v>-5436731643</v>
      </c>
      <c r="Z21" s="36">
        <f>+IF(X21&lt;&gt;0,+(Y21/X21)*100,0)</f>
        <v>-13.718461719209296</v>
      </c>
      <c r="AA21" s="33">
        <f>SUM(AA5:AA20)</f>
        <v>39630767321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14208000</v>
      </c>
      <c r="D24" s="6"/>
      <c r="E24" s="7">
        <v>11544074511</v>
      </c>
      <c r="F24" s="8">
        <v>11624528351</v>
      </c>
      <c r="G24" s="8">
        <v>862162134</v>
      </c>
      <c r="H24" s="8">
        <v>860133621</v>
      </c>
      <c r="I24" s="8">
        <v>820135398</v>
      </c>
      <c r="J24" s="8">
        <v>2542431153</v>
      </c>
      <c r="K24" s="8">
        <v>892528503</v>
      </c>
      <c r="L24" s="8"/>
      <c r="M24" s="8">
        <v>911498718</v>
      </c>
      <c r="N24" s="8">
        <v>1804027221</v>
      </c>
      <c r="O24" s="8">
        <v>924402236</v>
      </c>
      <c r="P24" s="8">
        <v>897557419</v>
      </c>
      <c r="Q24" s="8">
        <v>751915647</v>
      </c>
      <c r="R24" s="8">
        <v>2573875302</v>
      </c>
      <c r="S24" s="8">
        <v>885355546</v>
      </c>
      <c r="T24" s="8">
        <v>881366511</v>
      </c>
      <c r="U24" s="8">
        <v>870935528</v>
      </c>
      <c r="V24" s="8">
        <v>2637657585</v>
      </c>
      <c r="W24" s="8">
        <v>9557991261</v>
      </c>
      <c r="X24" s="8">
        <v>11624528360</v>
      </c>
      <c r="Y24" s="8">
        <v>-2066537099</v>
      </c>
      <c r="Z24" s="2">
        <v>-17.78</v>
      </c>
      <c r="AA24" s="6">
        <v>11624528351</v>
      </c>
    </row>
    <row r="25" spans="1:27" ht="12.75">
      <c r="A25" s="25" t="s">
        <v>49</v>
      </c>
      <c r="B25" s="24"/>
      <c r="C25" s="6"/>
      <c r="D25" s="6"/>
      <c r="E25" s="7">
        <v>134127300</v>
      </c>
      <c r="F25" s="8">
        <v>134127300</v>
      </c>
      <c r="G25" s="8">
        <v>10148817</v>
      </c>
      <c r="H25" s="8">
        <v>10337580</v>
      </c>
      <c r="I25" s="8">
        <v>10634547</v>
      </c>
      <c r="J25" s="8">
        <v>31120944</v>
      </c>
      <c r="K25" s="8">
        <v>10602583</v>
      </c>
      <c r="L25" s="8"/>
      <c r="M25" s="8">
        <v>10557357</v>
      </c>
      <c r="N25" s="8">
        <v>21159940</v>
      </c>
      <c r="O25" s="8">
        <v>10571197</v>
      </c>
      <c r="P25" s="8">
        <v>10530246</v>
      </c>
      <c r="Q25" s="8">
        <v>10528895</v>
      </c>
      <c r="R25" s="8">
        <v>31630338</v>
      </c>
      <c r="S25" s="8">
        <v>10528895</v>
      </c>
      <c r="T25" s="8">
        <v>10483356</v>
      </c>
      <c r="U25" s="8">
        <v>11413765</v>
      </c>
      <c r="V25" s="8">
        <v>32426016</v>
      </c>
      <c r="W25" s="8">
        <v>116337238</v>
      </c>
      <c r="X25" s="8">
        <v>134127300</v>
      </c>
      <c r="Y25" s="8">
        <v>-17790062</v>
      </c>
      <c r="Z25" s="2">
        <v>-13.26</v>
      </c>
      <c r="AA25" s="6">
        <v>134127300</v>
      </c>
    </row>
    <row r="26" spans="1:27" ht="12.75">
      <c r="A26" s="25" t="s">
        <v>50</v>
      </c>
      <c r="B26" s="24"/>
      <c r="C26" s="6">
        <v>-82332515</v>
      </c>
      <c r="D26" s="6"/>
      <c r="E26" s="7">
        <v>1072569568</v>
      </c>
      <c r="F26" s="8">
        <v>1072722420</v>
      </c>
      <c r="G26" s="8">
        <v>-63439</v>
      </c>
      <c r="H26" s="8">
        <v>163659</v>
      </c>
      <c r="I26" s="8">
        <v>267976296</v>
      </c>
      <c r="J26" s="8">
        <v>268076516</v>
      </c>
      <c r="K26" s="8">
        <v>89350695</v>
      </c>
      <c r="L26" s="8"/>
      <c r="M26" s="8">
        <v>89324755</v>
      </c>
      <c r="N26" s="8">
        <v>178675450</v>
      </c>
      <c r="O26" s="8">
        <v>-149608</v>
      </c>
      <c r="P26" s="8">
        <v>714828904</v>
      </c>
      <c r="Q26" s="8">
        <v>-714851170</v>
      </c>
      <c r="R26" s="8">
        <v>-171874</v>
      </c>
      <c r="S26" s="8">
        <v>291897</v>
      </c>
      <c r="T26" s="8">
        <v>-66050262</v>
      </c>
      <c r="U26" s="8">
        <v>830297</v>
      </c>
      <c r="V26" s="8">
        <v>-64928068</v>
      </c>
      <c r="W26" s="8">
        <v>381652024</v>
      </c>
      <c r="X26" s="8">
        <v>1072722418</v>
      </c>
      <c r="Y26" s="8">
        <v>-691070394</v>
      </c>
      <c r="Z26" s="2">
        <v>-64.42</v>
      </c>
      <c r="AA26" s="6">
        <v>1072722420</v>
      </c>
    </row>
    <row r="27" spans="1:27" ht="12.75">
      <c r="A27" s="25" t="s">
        <v>51</v>
      </c>
      <c r="B27" s="24"/>
      <c r="C27" s="6">
        <v>106402284</v>
      </c>
      <c r="D27" s="6"/>
      <c r="E27" s="7">
        <v>2700663091</v>
      </c>
      <c r="F27" s="8">
        <v>2725666461</v>
      </c>
      <c r="G27" s="8">
        <v>213804017</v>
      </c>
      <c r="H27" s="8">
        <v>164082002</v>
      </c>
      <c r="I27" s="8">
        <v>195825402</v>
      </c>
      <c r="J27" s="8">
        <v>573711421</v>
      </c>
      <c r="K27" s="8">
        <v>195791184</v>
      </c>
      <c r="L27" s="8"/>
      <c r="M27" s="8">
        <v>207128258</v>
      </c>
      <c r="N27" s="8">
        <v>402919442</v>
      </c>
      <c r="O27" s="8">
        <v>192307909</v>
      </c>
      <c r="P27" s="8">
        <v>193725551</v>
      </c>
      <c r="Q27" s="8">
        <v>187737291</v>
      </c>
      <c r="R27" s="8">
        <v>573770751</v>
      </c>
      <c r="S27" s="8">
        <v>193960139</v>
      </c>
      <c r="T27" s="8">
        <v>189589976</v>
      </c>
      <c r="U27" s="8">
        <v>196633209</v>
      </c>
      <c r="V27" s="8">
        <v>580183324</v>
      </c>
      <c r="W27" s="8">
        <v>2130584938</v>
      </c>
      <c r="X27" s="8">
        <v>2725666467</v>
      </c>
      <c r="Y27" s="8">
        <v>-595081529</v>
      </c>
      <c r="Z27" s="2">
        <v>-21.83</v>
      </c>
      <c r="AA27" s="6">
        <v>2725666461</v>
      </c>
    </row>
    <row r="28" spans="1:27" ht="12.75">
      <c r="A28" s="25" t="s">
        <v>52</v>
      </c>
      <c r="B28" s="24"/>
      <c r="C28" s="6"/>
      <c r="D28" s="6"/>
      <c r="E28" s="7">
        <v>974356410</v>
      </c>
      <c r="F28" s="8">
        <v>974356030</v>
      </c>
      <c r="G28" s="8">
        <v>144404503</v>
      </c>
      <c r="H28" s="8"/>
      <c r="I28" s="8">
        <v>109345341</v>
      </c>
      <c r="J28" s="8">
        <v>253749844</v>
      </c>
      <c r="K28" s="8">
        <v>152514679</v>
      </c>
      <c r="L28" s="8"/>
      <c r="M28" s="8">
        <v>98114</v>
      </c>
      <c r="N28" s="8">
        <v>152612793</v>
      </c>
      <c r="O28" s="8">
        <v>49957208</v>
      </c>
      <c r="P28" s="8">
        <v>132135456</v>
      </c>
      <c r="Q28" s="8">
        <v>22870794</v>
      </c>
      <c r="R28" s="8">
        <v>204963458</v>
      </c>
      <c r="S28" s="8"/>
      <c r="T28" s="8">
        <v>130498630</v>
      </c>
      <c r="U28" s="8">
        <v>69656495</v>
      </c>
      <c r="V28" s="8">
        <v>200155125</v>
      </c>
      <c r="W28" s="8">
        <v>811481220</v>
      </c>
      <c r="X28" s="8">
        <v>974356032</v>
      </c>
      <c r="Y28" s="8">
        <v>-162874812</v>
      </c>
      <c r="Z28" s="2">
        <v>-16.72</v>
      </c>
      <c r="AA28" s="6">
        <v>974356030</v>
      </c>
    </row>
    <row r="29" spans="1:27" ht="12.75">
      <c r="A29" s="25" t="s">
        <v>53</v>
      </c>
      <c r="B29" s="24"/>
      <c r="C29" s="6"/>
      <c r="D29" s="6"/>
      <c r="E29" s="7">
        <v>12993039290</v>
      </c>
      <c r="F29" s="8">
        <v>12993039290</v>
      </c>
      <c r="G29" s="8">
        <v>1227404317</v>
      </c>
      <c r="H29" s="8">
        <v>1758838766</v>
      </c>
      <c r="I29" s="8">
        <v>719075023</v>
      </c>
      <c r="J29" s="8">
        <v>3705318106</v>
      </c>
      <c r="K29" s="8">
        <v>1037576960</v>
      </c>
      <c r="L29" s="8"/>
      <c r="M29" s="8">
        <v>933395813</v>
      </c>
      <c r="N29" s="8">
        <v>1970972773</v>
      </c>
      <c r="O29" s="8">
        <v>958990682</v>
      </c>
      <c r="P29" s="8">
        <v>1085793348</v>
      </c>
      <c r="Q29" s="8">
        <v>711669010</v>
      </c>
      <c r="R29" s="8">
        <v>2756453040</v>
      </c>
      <c r="S29" s="8">
        <v>1033718900</v>
      </c>
      <c r="T29" s="8">
        <v>667808863</v>
      </c>
      <c r="U29" s="8">
        <v>1491833117</v>
      </c>
      <c r="V29" s="8">
        <v>3193360880</v>
      </c>
      <c r="W29" s="8">
        <v>11626104799</v>
      </c>
      <c r="X29" s="8">
        <v>12993039290</v>
      </c>
      <c r="Y29" s="8">
        <v>-1366934491</v>
      </c>
      <c r="Z29" s="2">
        <v>-10.52</v>
      </c>
      <c r="AA29" s="6">
        <v>12993039290</v>
      </c>
    </row>
    <row r="30" spans="1:27" ht="12.75">
      <c r="A30" s="25" t="s">
        <v>54</v>
      </c>
      <c r="B30" s="24"/>
      <c r="C30" s="6">
        <v>3571398</v>
      </c>
      <c r="D30" s="6"/>
      <c r="E30" s="7">
        <v>1150517696</v>
      </c>
      <c r="F30" s="8">
        <v>1228228755</v>
      </c>
      <c r="G30" s="8">
        <v>86961227</v>
      </c>
      <c r="H30" s="8">
        <v>62136431</v>
      </c>
      <c r="I30" s="8">
        <v>176583226</v>
      </c>
      <c r="J30" s="8">
        <v>325680884</v>
      </c>
      <c r="K30" s="8">
        <v>69371301</v>
      </c>
      <c r="L30" s="8"/>
      <c r="M30" s="8">
        <v>94250475</v>
      </c>
      <c r="N30" s="8">
        <v>163621776</v>
      </c>
      <c r="O30" s="8">
        <v>109559557</v>
      </c>
      <c r="P30" s="8">
        <v>65297154</v>
      </c>
      <c r="Q30" s="8">
        <v>103625802</v>
      </c>
      <c r="R30" s="8">
        <v>278482513</v>
      </c>
      <c r="S30" s="8">
        <v>26743926</v>
      </c>
      <c r="T30" s="8">
        <v>67009570</v>
      </c>
      <c r="U30" s="8">
        <v>82480745</v>
      </c>
      <c r="V30" s="8">
        <v>176234241</v>
      </c>
      <c r="W30" s="8">
        <v>944019414</v>
      </c>
      <c r="X30" s="8">
        <v>1228228756</v>
      </c>
      <c r="Y30" s="8">
        <v>-284209342</v>
      </c>
      <c r="Z30" s="2">
        <v>-23.14</v>
      </c>
      <c r="AA30" s="6">
        <v>1228228755</v>
      </c>
    </row>
    <row r="31" spans="1:27" ht="12.75">
      <c r="A31" s="25" t="s">
        <v>55</v>
      </c>
      <c r="B31" s="24"/>
      <c r="C31" s="6">
        <v>5851309</v>
      </c>
      <c r="D31" s="6"/>
      <c r="E31" s="7">
        <v>5149425166</v>
      </c>
      <c r="F31" s="8">
        <v>5264717590</v>
      </c>
      <c r="G31" s="8">
        <v>370021548</v>
      </c>
      <c r="H31" s="8">
        <v>406876167</v>
      </c>
      <c r="I31" s="8">
        <v>210857902</v>
      </c>
      <c r="J31" s="8">
        <v>987755617</v>
      </c>
      <c r="K31" s="8">
        <v>513324124</v>
      </c>
      <c r="L31" s="8"/>
      <c r="M31" s="8">
        <v>530606019</v>
      </c>
      <c r="N31" s="8">
        <v>1043930143</v>
      </c>
      <c r="O31" s="8">
        <v>479760232</v>
      </c>
      <c r="P31" s="8">
        <v>413812070</v>
      </c>
      <c r="Q31" s="8">
        <v>289195788</v>
      </c>
      <c r="R31" s="8">
        <v>1182768090</v>
      </c>
      <c r="S31" s="8">
        <v>192916589</v>
      </c>
      <c r="T31" s="8">
        <v>287027868</v>
      </c>
      <c r="U31" s="8">
        <v>533890155</v>
      </c>
      <c r="V31" s="8">
        <v>1013834612</v>
      </c>
      <c r="W31" s="8">
        <v>4228288462</v>
      </c>
      <c r="X31" s="8">
        <v>5264717582</v>
      </c>
      <c r="Y31" s="8">
        <v>-1036429120</v>
      </c>
      <c r="Z31" s="2">
        <v>-19.69</v>
      </c>
      <c r="AA31" s="6">
        <v>5264717590</v>
      </c>
    </row>
    <row r="32" spans="1:27" ht="12.75">
      <c r="A32" s="25" t="s">
        <v>43</v>
      </c>
      <c r="B32" s="24"/>
      <c r="C32" s="6">
        <v>620363</v>
      </c>
      <c r="D32" s="6"/>
      <c r="E32" s="7">
        <v>506730420</v>
      </c>
      <c r="F32" s="8">
        <v>641861290</v>
      </c>
      <c r="G32" s="8">
        <v>37556463</v>
      </c>
      <c r="H32" s="8">
        <v>43219651</v>
      </c>
      <c r="I32" s="8">
        <v>22918662</v>
      </c>
      <c r="J32" s="8">
        <v>103694776</v>
      </c>
      <c r="K32" s="8">
        <v>53915637</v>
      </c>
      <c r="L32" s="8"/>
      <c r="M32" s="8">
        <v>32703232</v>
      </c>
      <c r="N32" s="8">
        <v>86618869</v>
      </c>
      <c r="O32" s="8">
        <v>24282505</v>
      </c>
      <c r="P32" s="8">
        <v>59081806</v>
      </c>
      <c r="Q32" s="8">
        <v>38748909</v>
      </c>
      <c r="R32" s="8">
        <v>122113220</v>
      </c>
      <c r="S32" s="8">
        <v>23705827</v>
      </c>
      <c r="T32" s="8">
        <v>103006146</v>
      </c>
      <c r="U32" s="8">
        <v>72286601</v>
      </c>
      <c r="V32" s="8">
        <v>198998574</v>
      </c>
      <c r="W32" s="8">
        <v>511425439</v>
      </c>
      <c r="X32" s="8">
        <v>641861292</v>
      </c>
      <c r="Y32" s="8">
        <v>-130435853</v>
      </c>
      <c r="Z32" s="2">
        <v>-20.32</v>
      </c>
      <c r="AA32" s="6">
        <v>641861290</v>
      </c>
    </row>
    <row r="33" spans="1:27" ht="12.75">
      <c r="A33" s="25" t="s">
        <v>56</v>
      </c>
      <c r="B33" s="24"/>
      <c r="C33" s="6">
        <v>18068322</v>
      </c>
      <c r="D33" s="6"/>
      <c r="E33" s="7">
        <v>2478312544</v>
      </c>
      <c r="F33" s="8">
        <v>2670715675</v>
      </c>
      <c r="G33" s="8">
        <v>174445720</v>
      </c>
      <c r="H33" s="8">
        <v>188401108</v>
      </c>
      <c r="I33" s="8">
        <v>19880598</v>
      </c>
      <c r="J33" s="8">
        <v>382727426</v>
      </c>
      <c r="K33" s="8">
        <v>334432487</v>
      </c>
      <c r="L33" s="8"/>
      <c r="M33" s="8">
        <v>137594809</v>
      </c>
      <c r="N33" s="8">
        <v>472027296</v>
      </c>
      <c r="O33" s="8">
        <v>136772557</v>
      </c>
      <c r="P33" s="8">
        <v>180196984</v>
      </c>
      <c r="Q33" s="8">
        <v>139076374</v>
      </c>
      <c r="R33" s="8">
        <v>456045915</v>
      </c>
      <c r="S33" s="8">
        <v>76480571</v>
      </c>
      <c r="T33" s="8">
        <v>169298705</v>
      </c>
      <c r="U33" s="8">
        <v>175983320</v>
      </c>
      <c r="V33" s="8">
        <v>421762596</v>
      </c>
      <c r="W33" s="8">
        <v>1732563233</v>
      </c>
      <c r="X33" s="8">
        <v>2670715688</v>
      </c>
      <c r="Y33" s="8">
        <v>-938152455</v>
      </c>
      <c r="Z33" s="2">
        <v>-35.13</v>
      </c>
      <c r="AA33" s="6">
        <v>2670715675</v>
      </c>
    </row>
    <row r="34" spans="1:27" ht="12.75">
      <c r="A34" s="23" t="s">
        <v>57</v>
      </c>
      <c r="B34" s="29"/>
      <c r="C34" s="6">
        <v>10980430</v>
      </c>
      <c r="D34" s="6"/>
      <c r="E34" s="7">
        <v>25077894</v>
      </c>
      <c r="F34" s="8">
        <v>23306894</v>
      </c>
      <c r="G34" s="8">
        <v>628116</v>
      </c>
      <c r="H34" s="8">
        <v>7320723</v>
      </c>
      <c r="I34" s="8">
        <v>-19641814</v>
      </c>
      <c r="J34" s="8">
        <v>-11692975</v>
      </c>
      <c r="K34" s="8">
        <v>1064005</v>
      </c>
      <c r="L34" s="8"/>
      <c r="M34" s="8">
        <v>2727083</v>
      </c>
      <c r="N34" s="8">
        <v>3791088</v>
      </c>
      <c r="O34" s="8">
        <v>-33878168</v>
      </c>
      <c r="P34" s="8">
        <v>30335681</v>
      </c>
      <c r="Q34" s="8">
        <v>-29118588</v>
      </c>
      <c r="R34" s="8">
        <v>-32661075</v>
      </c>
      <c r="S34" s="8">
        <v>20417113</v>
      </c>
      <c r="T34" s="8">
        <v>-5976803</v>
      </c>
      <c r="U34" s="8">
        <v>11296183</v>
      </c>
      <c r="V34" s="8">
        <v>25736493</v>
      </c>
      <c r="W34" s="8">
        <v>-14826469</v>
      </c>
      <c r="X34" s="8">
        <v>23306896</v>
      </c>
      <c r="Y34" s="8">
        <v>-38133365</v>
      </c>
      <c r="Z34" s="2">
        <v>-163.61</v>
      </c>
      <c r="AA34" s="6">
        <v>23306894</v>
      </c>
    </row>
    <row r="35" spans="1:27" ht="12.75">
      <c r="A35" s="40" t="s">
        <v>58</v>
      </c>
      <c r="B35" s="32"/>
      <c r="C35" s="33">
        <f aca="true" t="shared" si="1" ref="C35:Y35">SUM(C24:C34)</f>
        <v>77369591</v>
      </c>
      <c r="D35" s="33">
        <f>SUM(D24:D34)</f>
        <v>0</v>
      </c>
      <c r="E35" s="34">
        <f t="shared" si="1"/>
        <v>38728893890</v>
      </c>
      <c r="F35" s="35">
        <f t="shared" si="1"/>
        <v>39353270056</v>
      </c>
      <c r="G35" s="35">
        <f t="shared" si="1"/>
        <v>3127473423</v>
      </c>
      <c r="H35" s="35">
        <f t="shared" si="1"/>
        <v>3501509708</v>
      </c>
      <c r="I35" s="35">
        <f t="shared" si="1"/>
        <v>2533590581</v>
      </c>
      <c r="J35" s="35">
        <f t="shared" si="1"/>
        <v>9162573712</v>
      </c>
      <c r="K35" s="35">
        <f t="shared" si="1"/>
        <v>3350472158</v>
      </c>
      <c r="L35" s="35">
        <f t="shared" si="1"/>
        <v>0</v>
      </c>
      <c r="M35" s="35">
        <f t="shared" si="1"/>
        <v>2949884633</v>
      </c>
      <c r="N35" s="35">
        <f t="shared" si="1"/>
        <v>6300356791</v>
      </c>
      <c r="O35" s="35">
        <f t="shared" si="1"/>
        <v>2852576307</v>
      </c>
      <c r="P35" s="35">
        <f t="shared" si="1"/>
        <v>3783294619</v>
      </c>
      <c r="Q35" s="35">
        <f t="shared" si="1"/>
        <v>1511398752</v>
      </c>
      <c r="R35" s="35">
        <f t="shared" si="1"/>
        <v>8147269678</v>
      </c>
      <c r="S35" s="35">
        <f t="shared" si="1"/>
        <v>2464119403</v>
      </c>
      <c r="T35" s="35">
        <f t="shared" si="1"/>
        <v>2434062560</v>
      </c>
      <c r="U35" s="35">
        <f t="shared" si="1"/>
        <v>3517239415</v>
      </c>
      <c r="V35" s="35">
        <f t="shared" si="1"/>
        <v>8415421378</v>
      </c>
      <c r="W35" s="35">
        <f t="shared" si="1"/>
        <v>32025621559</v>
      </c>
      <c r="X35" s="35">
        <f t="shared" si="1"/>
        <v>39353270081</v>
      </c>
      <c r="Y35" s="35">
        <f t="shared" si="1"/>
        <v>-7327648522</v>
      </c>
      <c r="Z35" s="36">
        <f>+IF(X35&lt;&gt;0,+(Y35/X35)*100,0)</f>
        <v>-18.62017694315531</v>
      </c>
      <c r="AA35" s="33">
        <f>SUM(AA24:AA34)</f>
        <v>39353270056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-163674095</v>
      </c>
      <c r="D37" s="46">
        <f>+D21-D35</f>
        <v>0</v>
      </c>
      <c r="E37" s="47">
        <f t="shared" si="2"/>
        <v>519614592</v>
      </c>
      <c r="F37" s="48">
        <f t="shared" si="2"/>
        <v>277497265</v>
      </c>
      <c r="G37" s="48">
        <f t="shared" si="2"/>
        <v>905519593</v>
      </c>
      <c r="H37" s="48">
        <f t="shared" si="2"/>
        <v>605163920</v>
      </c>
      <c r="I37" s="48">
        <f t="shared" si="2"/>
        <v>244186126</v>
      </c>
      <c r="J37" s="48">
        <f t="shared" si="2"/>
        <v>1754869639</v>
      </c>
      <c r="K37" s="48">
        <f t="shared" si="2"/>
        <v>-949210932</v>
      </c>
      <c r="L37" s="48">
        <f t="shared" si="2"/>
        <v>0</v>
      </c>
      <c r="M37" s="48">
        <f t="shared" si="2"/>
        <v>978481388</v>
      </c>
      <c r="N37" s="48">
        <f t="shared" si="2"/>
        <v>29270456</v>
      </c>
      <c r="O37" s="48">
        <f t="shared" si="2"/>
        <v>-107627142</v>
      </c>
      <c r="P37" s="48">
        <f t="shared" si="2"/>
        <v>-1301961191</v>
      </c>
      <c r="Q37" s="48">
        <f t="shared" si="2"/>
        <v>2717896698</v>
      </c>
      <c r="R37" s="48">
        <f t="shared" si="2"/>
        <v>1308308365</v>
      </c>
      <c r="S37" s="48">
        <f t="shared" si="2"/>
        <v>73985072</v>
      </c>
      <c r="T37" s="48">
        <f t="shared" si="2"/>
        <v>-649646864</v>
      </c>
      <c r="U37" s="48">
        <f t="shared" si="2"/>
        <v>-348372556</v>
      </c>
      <c r="V37" s="48">
        <f t="shared" si="2"/>
        <v>-924034348</v>
      </c>
      <c r="W37" s="48">
        <f t="shared" si="2"/>
        <v>2168414112</v>
      </c>
      <c r="X37" s="48">
        <f>IF(F21=F35,0,X21-X35)</f>
        <v>277497233</v>
      </c>
      <c r="Y37" s="48">
        <f t="shared" si="2"/>
        <v>1890916879</v>
      </c>
      <c r="Z37" s="49">
        <f>+IF(X37&lt;&gt;0,+(Y37/X37)*100,0)</f>
        <v>681.4182824662615</v>
      </c>
      <c r="AA37" s="46">
        <f>+AA21-AA35</f>
        <v>277497265</v>
      </c>
    </row>
    <row r="38" spans="1:27" ht="22.5" customHeight="1">
      <c r="A38" s="50" t="s">
        <v>60</v>
      </c>
      <c r="B38" s="29"/>
      <c r="C38" s="6"/>
      <c r="D38" s="6"/>
      <c r="E38" s="7">
        <v>3494707480</v>
      </c>
      <c r="F38" s="8">
        <v>2822769447</v>
      </c>
      <c r="G38" s="8"/>
      <c r="H38" s="8"/>
      <c r="I38" s="8">
        <v>4495305</v>
      </c>
      <c r="J38" s="8">
        <v>4495305</v>
      </c>
      <c r="K38" s="8">
        <v>172248689</v>
      </c>
      <c r="L38" s="8"/>
      <c r="M38" s="8">
        <v>246147989</v>
      </c>
      <c r="N38" s="8">
        <v>418396678</v>
      </c>
      <c r="O38" s="8">
        <v>1044508</v>
      </c>
      <c r="P38" s="8">
        <v>161347855</v>
      </c>
      <c r="Q38" s="8">
        <v>18026417</v>
      </c>
      <c r="R38" s="8">
        <v>180418780</v>
      </c>
      <c r="S38" s="8"/>
      <c r="T38" s="8">
        <v>534574137</v>
      </c>
      <c r="U38" s="8">
        <v>105045777</v>
      </c>
      <c r="V38" s="8">
        <v>639619914</v>
      </c>
      <c r="W38" s="8">
        <v>1242930677</v>
      </c>
      <c r="X38" s="8">
        <v>2822769447</v>
      </c>
      <c r="Y38" s="8">
        <v>-1579838770</v>
      </c>
      <c r="Z38" s="2">
        <v>-55.97</v>
      </c>
      <c r="AA38" s="6">
        <v>2822769447</v>
      </c>
    </row>
    <row r="39" spans="1:27" ht="57" customHeight="1">
      <c r="A39" s="50" t="s">
        <v>61</v>
      </c>
      <c r="B39" s="29"/>
      <c r="C39" s="28">
        <v>12000762</v>
      </c>
      <c r="D39" s="28"/>
      <c r="E39" s="7">
        <v>29000000</v>
      </c>
      <c r="F39" s="26">
        <v>29000000</v>
      </c>
      <c r="G39" s="26"/>
      <c r="H39" s="26">
        <v>12000762</v>
      </c>
      <c r="I39" s="26"/>
      <c r="J39" s="26">
        <v>12000762</v>
      </c>
      <c r="K39" s="26"/>
      <c r="L39" s="26"/>
      <c r="M39" s="26"/>
      <c r="N39" s="26"/>
      <c r="O39" s="26"/>
      <c r="P39" s="26">
        <v>212131</v>
      </c>
      <c r="Q39" s="26"/>
      <c r="R39" s="26">
        <v>212131</v>
      </c>
      <c r="S39" s="26">
        <v>490773</v>
      </c>
      <c r="T39" s="26"/>
      <c r="U39" s="26">
        <v>114587</v>
      </c>
      <c r="V39" s="26">
        <v>605360</v>
      </c>
      <c r="W39" s="26">
        <v>12818253</v>
      </c>
      <c r="X39" s="26">
        <v>29000000</v>
      </c>
      <c r="Y39" s="26">
        <v>-16181747</v>
      </c>
      <c r="Z39" s="27">
        <v>-55.8</v>
      </c>
      <c r="AA39" s="28">
        <v>29000000</v>
      </c>
    </row>
    <row r="40" spans="1:27" ht="12.75">
      <c r="A40" s="23" t="s">
        <v>62</v>
      </c>
      <c r="B40" s="29"/>
      <c r="C40" s="51"/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-151673333</v>
      </c>
      <c r="D41" s="56">
        <f>SUM(D37:D40)</f>
        <v>0</v>
      </c>
      <c r="E41" s="57">
        <f t="shared" si="3"/>
        <v>4043322072</v>
      </c>
      <c r="F41" s="58">
        <f t="shared" si="3"/>
        <v>3129266712</v>
      </c>
      <c r="G41" s="58">
        <f t="shared" si="3"/>
        <v>905519593</v>
      </c>
      <c r="H41" s="58">
        <f t="shared" si="3"/>
        <v>617164682</v>
      </c>
      <c r="I41" s="58">
        <f t="shared" si="3"/>
        <v>248681431</v>
      </c>
      <c r="J41" s="58">
        <f t="shared" si="3"/>
        <v>1771365706</v>
      </c>
      <c r="K41" s="58">
        <f t="shared" si="3"/>
        <v>-776962243</v>
      </c>
      <c r="L41" s="58">
        <f t="shared" si="3"/>
        <v>0</v>
      </c>
      <c r="M41" s="58">
        <f t="shared" si="3"/>
        <v>1224629377</v>
      </c>
      <c r="N41" s="58">
        <f t="shared" si="3"/>
        <v>447667134</v>
      </c>
      <c r="O41" s="58">
        <f t="shared" si="3"/>
        <v>-106582634</v>
      </c>
      <c r="P41" s="58">
        <f t="shared" si="3"/>
        <v>-1140401205</v>
      </c>
      <c r="Q41" s="58">
        <f t="shared" si="3"/>
        <v>2735923115</v>
      </c>
      <c r="R41" s="58">
        <f t="shared" si="3"/>
        <v>1488939276</v>
      </c>
      <c r="S41" s="58">
        <f t="shared" si="3"/>
        <v>74475845</v>
      </c>
      <c r="T41" s="58">
        <f t="shared" si="3"/>
        <v>-115072727</v>
      </c>
      <c r="U41" s="58">
        <f t="shared" si="3"/>
        <v>-243212192</v>
      </c>
      <c r="V41" s="58">
        <f t="shared" si="3"/>
        <v>-283809074</v>
      </c>
      <c r="W41" s="58">
        <f t="shared" si="3"/>
        <v>3424163042</v>
      </c>
      <c r="X41" s="58">
        <f t="shared" si="3"/>
        <v>3129266680</v>
      </c>
      <c r="Y41" s="58">
        <f t="shared" si="3"/>
        <v>294896362</v>
      </c>
      <c r="Z41" s="59">
        <f>+IF(X41&lt;&gt;0,+(Y41/X41)*100,0)</f>
        <v>9.423816892461208</v>
      </c>
      <c r="AA41" s="56">
        <f>SUM(AA37:AA40)</f>
        <v>3129266712</v>
      </c>
    </row>
    <row r="42" spans="1:27" ht="12.75">
      <c r="A42" s="23" t="s">
        <v>64</v>
      </c>
      <c r="B42" s="29"/>
      <c r="C42" s="51"/>
      <c r="D42" s="51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51"/>
    </row>
    <row r="43" spans="1:27" ht="12.75">
      <c r="A43" s="63" t="s">
        <v>65</v>
      </c>
      <c r="B43" s="29"/>
      <c r="C43" s="64">
        <f aca="true" t="shared" si="4" ref="C43:Y43">+C41-C42</f>
        <v>-151673333</v>
      </c>
      <c r="D43" s="64">
        <f>+D41-D42</f>
        <v>0</v>
      </c>
      <c r="E43" s="65">
        <f t="shared" si="4"/>
        <v>4043322072</v>
      </c>
      <c r="F43" s="66">
        <f t="shared" si="4"/>
        <v>3129266712</v>
      </c>
      <c r="G43" s="66">
        <f t="shared" si="4"/>
        <v>905519593</v>
      </c>
      <c r="H43" s="66">
        <f t="shared" si="4"/>
        <v>617164682</v>
      </c>
      <c r="I43" s="66">
        <f t="shared" si="4"/>
        <v>248681431</v>
      </c>
      <c r="J43" s="66">
        <f t="shared" si="4"/>
        <v>1771365706</v>
      </c>
      <c r="K43" s="66">
        <f t="shared" si="4"/>
        <v>-776962243</v>
      </c>
      <c r="L43" s="66">
        <f t="shared" si="4"/>
        <v>0</v>
      </c>
      <c r="M43" s="66">
        <f t="shared" si="4"/>
        <v>1224629377</v>
      </c>
      <c r="N43" s="66">
        <f t="shared" si="4"/>
        <v>447667134</v>
      </c>
      <c r="O43" s="66">
        <f t="shared" si="4"/>
        <v>-106582634</v>
      </c>
      <c r="P43" s="66">
        <f t="shared" si="4"/>
        <v>-1140401205</v>
      </c>
      <c r="Q43" s="66">
        <f t="shared" si="4"/>
        <v>2735923115</v>
      </c>
      <c r="R43" s="66">
        <f t="shared" si="4"/>
        <v>1488939276</v>
      </c>
      <c r="S43" s="66">
        <f t="shared" si="4"/>
        <v>74475845</v>
      </c>
      <c r="T43" s="66">
        <f t="shared" si="4"/>
        <v>-115072727</v>
      </c>
      <c r="U43" s="66">
        <f t="shared" si="4"/>
        <v>-243212192</v>
      </c>
      <c r="V43" s="66">
        <f t="shared" si="4"/>
        <v>-283809074</v>
      </c>
      <c r="W43" s="66">
        <f t="shared" si="4"/>
        <v>3424163042</v>
      </c>
      <c r="X43" s="66">
        <f t="shared" si="4"/>
        <v>3129266680</v>
      </c>
      <c r="Y43" s="66">
        <f t="shared" si="4"/>
        <v>294896362</v>
      </c>
      <c r="Z43" s="67">
        <f>+IF(X43&lt;&gt;0,+(Y43/X43)*100,0)</f>
        <v>9.423816892461208</v>
      </c>
      <c r="AA43" s="64">
        <f>+AA41-AA42</f>
        <v>3129266712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-151673333</v>
      </c>
      <c r="D45" s="56">
        <f>SUM(D43:D44)</f>
        <v>0</v>
      </c>
      <c r="E45" s="57">
        <f t="shared" si="5"/>
        <v>4043322072</v>
      </c>
      <c r="F45" s="58">
        <f t="shared" si="5"/>
        <v>3129266712</v>
      </c>
      <c r="G45" s="58">
        <f t="shared" si="5"/>
        <v>905519593</v>
      </c>
      <c r="H45" s="58">
        <f t="shared" si="5"/>
        <v>617164682</v>
      </c>
      <c r="I45" s="58">
        <f t="shared" si="5"/>
        <v>248681431</v>
      </c>
      <c r="J45" s="58">
        <f t="shared" si="5"/>
        <v>1771365706</v>
      </c>
      <c r="K45" s="58">
        <f t="shared" si="5"/>
        <v>-776962243</v>
      </c>
      <c r="L45" s="58">
        <f t="shared" si="5"/>
        <v>0</v>
      </c>
      <c r="M45" s="58">
        <f t="shared" si="5"/>
        <v>1224629377</v>
      </c>
      <c r="N45" s="58">
        <f t="shared" si="5"/>
        <v>447667134</v>
      </c>
      <c r="O45" s="58">
        <f t="shared" si="5"/>
        <v>-106582634</v>
      </c>
      <c r="P45" s="58">
        <f t="shared" si="5"/>
        <v>-1140401205</v>
      </c>
      <c r="Q45" s="58">
        <f t="shared" si="5"/>
        <v>2735923115</v>
      </c>
      <c r="R45" s="58">
        <f t="shared" si="5"/>
        <v>1488939276</v>
      </c>
      <c r="S45" s="58">
        <f t="shared" si="5"/>
        <v>74475845</v>
      </c>
      <c r="T45" s="58">
        <f t="shared" si="5"/>
        <v>-115072727</v>
      </c>
      <c r="U45" s="58">
        <f t="shared" si="5"/>
        <v>-243212192</v>
      </c>
      <c r="V45" s="58">
        <f t="shared" si="5"/>
        <v>-283809074</v>
      </c>
      <c r="W45" s="58">
        <f t="shared" si="5"/>
        <v>3424163042</v>
      </c>
      <c r="X45" s="58">
        <f t="shared" si="5"/>
        <v>3129266680</v>
      </c>
      <c r="Y45" s="58">
        <f t="shared" si="5"/>
        <v>294896362</v>
      </c>
      <c r="Z45" s="59">
        <f>+IF(X45&lt;&gt;0,+(Y45/X45)*100,0)</f>
        <v>9.423816892461208</v>
      </c>
      <c r="AA45" s="56">
        <f>SUM(AA43:AA44)</f>
        <v>3129266712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-151673333</v>
      </c>
      <c r="D47" s="71">
        <f>SUM(D45:D46)</f>
        <v>0</v>
      </c>
      <c r="E47" s="72">
        <f t="shared" si="6"/>
        <v>4043322072</v>
      </c>
      <c r="F47" s="73">
        <f t="shared" si="6"/>
        <v>3129266712</v>
      </c>
      <c r="G47" s="73">
        <f t="shared" si="6"/>
        <v>905519593</v>
      </c>
      <c r="H47" s="74">
        <f t="shared" si="6"/>
        <v>617164682</v>
      </c>
      <c r="I47" s="74">
        <f t="shared" si="6"/>
        <v>248681431</v>
      </c>
      <c r="J47" s="74">
        <f t="shared" si="6"/>
        <v>1771365706</v>
      </c>
      <c r="K47" s="74">
        <f t="shared" si="6"/>
        <v>-776962243</v>
      </c>
      <c r="L47" s="74">
        <f t="shared" si="6"/>
        <v>0</v>
      </c>
      <c r="M47" s="73">
        <f t="shared" si="6"/>
        <v>1224629377</v>
      </c>
      <c r="N47" s="73">
        <f t="shared" si="6"/>
        <v>447667134</v>
      </c>
      <c r="O47" s="74">
        <f t="shared" si="6"/>
        <v>-106582634</v>
      </c>
      <c r="P47" s="74">
        <f t="shared" si="6"/>
        <v>-1140401205</v>
      </c>
      <c r="Q47" s="74">
        <f t="shared" si="6"/>
        <v>2735923115</v>
      </c>
      <c r="R47" s="74">
        <f t="shared" si="6"/>
        <v>1488939276</v>
      </c>
      <c r="S47" s="74">
        <f t="shared" si="6"/>
        <v>74475845</v>
      </c>
      <c r="T47" s="73">
        <f t="shared" si="6"/>
        <v>-115072727</v>
      </c>
      <c r="U47" s="73">
        <f t="shared" si="6"/>
        <v>-243212192</v>
      </c>
      <c r="V47" s="74">
        <f t="shared" si="6"/>
        <v>-283809074</v>
      </c>
      <c r="W47" s="74">
        <f t="shared" si="6"/>
        <v>3424163042</v>
      </c>
      <c r="X47" s="74">
        <f t="shared" si="6"/>
        <v>3129266680</v>
      </c>
      <c r="Y47" s="74">
        <f t="shared" si="6"/>
        <v>294896362</v>
      </c>
      <c r="Z47" s="75">
        <f>+IF(X47&lt;&gt;0,+(Y47/X47)*100,0)</f>
        <v>9.423816892461208</v>
      </c>
      <c r="AA47" s="76">
        <f>SUM(AA45:AA46)</f>
        <v>3129266712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78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/>
      <c r="C3" s="13" t="s">
        <v>6</v>
      </c>
      <c r="D3" s="13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15" t="s">
        <v>23</v>
      </c>
      <c r="V3" s="15" t="s">
        <v>24</v>
      </c>
      <c r="W3" s="15" t="s">
        <v>25</v>
      </c>
      <c r="X3" s="15" t="s">
        <v>26</v>
      </c>
      <c r="Y3" s="15" t="s">
        <v>27</v>
      </c>
      <c r="Z3" s="15" t="s">
        <v>28</v>
      </c>
      <c r="AA3" s="16" t="s">
        <v>29</v>
      </c>
    </row>
    <row r="4" spans="1:27" ht="12.75">
      <c r="A4" s="17" t="s">
        <v>30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2.75">
      <c r="A5" s="23" t="s">
        <v>31</v>
      </c>
      <c r="B5" s="24"/>
      <c r="C5" s="6">
        <v>9542010643</v>
      </c>
      <c r="D5" s="6"/>
      <c r="E5" s="7">
        <v>9916684794</v>
      </c>
      <c r="F5" s="8">
        <v>9897154096</v>
      </c>
      <c r="G5" s="8">
        <v>763885388</v>
      </c>
      <c r="H5" s="8">
        <v>918249100</v>
      </c>
      <c r="I5" s="8">
        <v>798495057</v>
      </c>
      <c r="J5" s="8">
        <v>2480629545</v>
      </c>
      <c r="K5" s="8">
        <v>856356741</v>
      </c>
      <c r="L5" s="8">
        <v>858004328</v>
      </c>
      <c r="M5" s="8">
        <v>828049934</v>
      </c>
      <c r="N5" s="8">
        <v>2542411003</v>
      </c>
      <c r="O5" s="8">
        <v>888720411</v>
      </c>
      <c r="P5" s="8">
        <v>821834141</v>
      </c>
      <c r="Q5" s="8">
        <v>763726298</v>
      </c>
      <c r="R5" s="8">
        <v>2474280850</v>
      </c>
      <c r="S5" s="8">
        <v>859198506</v>
      </c>
      <c r="T5" s="8">
        <v>890224463</v>
      </c>
      <c r="U5" s="8">
        <v>758120516</v>
      </c>
      <c r="V5" s="8">
        <v>2507543485</v>
      </c>
      <c r="W5" s="8">
        <v>10004864883</v>
      </c>
      <c r="X5" s="8">
        <v>9897154106</v>
      </c>
      <c r="Y5" s="8">
        <v>107710777</v>
      </c>
      <c r="Z5" s="2">
        <v>1.09</v>
      </c>
      <c r="AA5" s="6">
        <v>9897154096</v>
      </c>
    </row>
    <row r="6" spans="1:27" ht="12.75">
      <c r="A6" s="23" t="s">
        <v>32</v>
      </c>
      <c r="B6" s="24"/>
      <c r="C6" s="6">
        <v>13061833252</v>
      </c>
      <c r="D6" s="6"/>
      <c r="E6" s="7">
        <v>13623146472</v>
      </c>
      <c r="F6" s="8">
        <v>14044247935</v>
      </c>
      <c r="G6" s="8">
        <v>1304168367</v>
      </c>
      <c r="H6" s="8">
        <v>1378411994</v>
      </c>
      <c r="I6" s="8">
        <v>1224594011</v>
      </c>
      <c r="J6" s="8">
        <v>3907174372</v>
      </c>
      <c r="K6" s="8">
        <v>1263625966</v>
      </c>
      <c r="L6" s="8">
        <v>1207528270</v>
      </c>
      <c r="M6" s="8">
        <v>1061558230</v>
      </c>
      <c r="N6" s="8">
        <v>3532712466</v>
      </c>
      <c r="O6" s="8">
        <v>1232978689</v>
      </c>
      <c r="P6" s="8">
        <v>1032877874</v>
      </c>
      <c r="Q6" s="8">
        <v>1273168743</v>
      </c>
      <c r="R6" s="8">
        <v>3539025306</v>
      </c>
      <c r="S6" s="8">
        <v>1021766269</v>
      </c>
      <c r="T6" s="8">
        <v>1097543329</v>
      </c>
      <c r="U6" s="8">
        <v>1092859891</v>
      </c>
      <c r="V6" s="8">
        <v>3212169489</v>
      </c>
      <c r="W6" s="8">
        <v>14191081633</v>
      </c>
      <c r="X6" s="8">
        <v>14044247944</v>
      </c>
      <c r="Y6" s="8">
        <v>146833689</v>
      </c>
      <c r="Z6" s="2">
        <v>1.05</v>
      </c>
      <c r="AA6" s="6">
        <v>14044247935</v>
      </c>
    </row>
    <row r="7" spans="1:27" ht="12.75">
      <c r="A7" s="25" t="s">
        <v>33</v>
      </c>
      <c r="B7" s="24"/>
      <c r="C7" s="6">
        <v>3127642446</v>
      </c>
      <c r="D7" s="6"/>
      <c r="E7" s="7">
        <v>3212017281</v>
      </c>
      <c r="F7" s="8">
        <v>2954773055</v>
      </c>
      <c r="G7" s="8">
        <v>208179376</v>
      </c>
      <c r="H7" s="8">
        <v>238540077</v>
      </c>
      <c r="I7" s="8">
        <v>220035002</v>
      </c>
      <c r="J7" s="8">
        <v>666754455</v>
      </c>
      <c r="K7" s="8">
        <v>226253449</v>
      </c>
      <c r="L7" s="8">
        <v>254499449</v>
      </c>
      <c r="M7" s="8">
        <v>251566737</v>
      </c>
      <c r="N7" s="8">
        <v>732319635</v>
      </c>
      <c r="O7" s="8">
        <v>284613728</v>
      </c>
      <c r="P7" s="8">
        <v>295891651</v>
      </c>
      <c r="Q7" s="8">
        <v>286921009</v>
      </c>
      <c r="R7" s="8">
        <v>867426388</v>
      </c>
      <c r="S7" s="8">
        <v>322554731</v>
      </c>
      <c r="T7" s="8">
        <v>280800252</v>
      </c>
      <c r="U7" s="8">
        <v>191744540</v>
      </c>
      <c r="V7" s="8">
        <v>795099523</v>
      </c>
      <c r="W7" s="8">
        <v>3061600001</v>
      </c>
      <c r="X7" s="8">
        <v>2954773063</v>
      </c>
      <c r="Y7" s="8">
        <v>106826938</v>
      </c>
      <c r="Z7" s="2">
        <v>3.62</v>
      </c>
      <c r="AA7" s="6">
        <v>2954773055</v>
      </c>
    </row>
    <row r="8" spans="1:27" ht="12.75">
      <c r="A8" s="25" t="s">
        <v>34</v>
      </c>
      <c r="B8" s="24"/>
      <c r="C8" s="6">
        <v>1600850587</v>
      </c>
      <c r="D8" s="6"/>
      <c r="E8" s="7">
        <v>1568598781</v>
      </c>
      <c r="F8" s="8">
        <v>1482072122</v>
      </c>
      <c r="G8" s="8">
        <v>103845475</v>
      </c>
      <c r="H8" s="8">
        <v>126126461</v>
      </c>
      <c r="I8" s="8">
        <v>110666156</v>
      </c>
      <c r="J8" s="8">
        <v>340638092</v>
      </c>
      <c r="K8" s="8">
        <v>109919417</v>
      </c>
      <c r="L8" s="8">
        <v>141367944</v>
      </c>
      <c r="M8" s="8">
        <v>126179225</v>
      </c>
      <c r="N8" s="8">
        <v>377466586</v>
      </c>
      <c r="O8" s="8">
        <v>139162308</v>
      </c>
      <c r="P8" s="8">
        <v>154247603</v>
      </c>
      <c r="Q8" s="8">
        <v>148692776</v>
      </c>
      <c r="R8" s="8">
        <v>442102687</v>
      </c>
      <c r="S8" s="8">
        <v>164261744</v>
      </c>
      <c r="T8" s="8">
        <v>151509984</v>
      </c>
      <c r="U8" s="8">
        <v>93025109</v>
      </c>
      <c r="V8" s="8">
        <v>408796837</v>
      </c>
      <c r="W8" s="8">
        <v>1569004202</v>
      </c>
      <c r="X8" s="8">
        <v>1482072123</v>
      </c>
      <c r="Y8" s="8">
        <v>86932079</v>
      </c>
      <c r="Z8" s="2">
        <v>5.87</v>
      </c>
      <c r="AA8" s="6">
        <v>1482072122</v>
      </c>
    </row>
    <row r="9" spans="1:27" ht="12.75">
      <c r="A9" s="25" t="s">
        <v>35</v>
      </c>
      <c r="B9" s="24"/>
      <c r="C9" s="6">
        <v>1138907165</v>
      </c>
      <c r="D9" s="6"/>
      <c r="E9" s="7">
        <v>1286432984</v>
      </c>
      <c r="F9" s="8">
        <v>1224386515</v>
      </c>
      <c r="G9" s="8">
        <v>110301180</v>
      </c>
      <c r="H9" s="8">
        <v>105181126</v>
      </c>
      <c r="I9" s="8">
        <v>106419700</v>
      </c>
      <c r="J9" s="8">
        <v>321902006</v>
      </c>
      <c r="K9" s="8">
        <v>110406653</v>
      </c>
      <c r="L9" s="8">
        <v>107468628</v>
      </c>
      <c r="M9" s="8">
        <v>104111666</v>
      </c>
      <c r="N9" s="8">
        <v>321986947</v>
      </c>
      <c r="O9" s="8">
        <v>108635600</v>
      </c>
      <c r="P9" s="8">
        <v>106079077</v>
      </c>
      <c r="Q9" s="8">
        <v>106955867</v>
      </c>
      <c r="R9" s="8">
        <v>321670544</v>
      </c>
      <c r="S9" s="8">
        <v>97809796</v>
      </c>
      <c r="T9" s="8">
        <v>103941471</v>
      </c>
      <c r="U9" s="8">
        <v>105438773</v>
      </c>
      <c r="V9" s="8">
        <v>307190040</v>
      </c>
      <c r="W9" s="8">
        <v>1272749537</v>
      </c>
      <c r="X9" s="8">
        <v>1224386508</v>
      </c>
      <c r="Y9" s="8">
        <v>48363029</v>
      </c>
      <c r="Z9" s="2">
        <v>3.95</v>
      </c>
      <c r="AA9" s="6">
        <v>1224386515</v>
      </c>
    </row>
    <row r="10" spans="1:27" ht="12.75">
      <c r="A10" s="25"/>
      <c r="B10" s="24"/>
      <c r="C10" s="6"/>
      <c r="D10" s="6"/>
      <c r="E10" s="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</row>
    <row r="11" spans="1:27" ht="12.75">
      <c r="A11" s="25" t="s">
        <v>36</v>
      </c>
      <c r="B11" s="29"/>
      <c r="C11" s="6">
        <v>545869041</v>
      </c>
      <c r="D11" s="6"/>
      <c r="E11" s="7">
        <v>459882291</v>
      </c>
      <c r="F11" s="8">
        <v>425632822</v>
      </c>
      <c r="G11" s="8">
        <v>35568631</v>
      </c>
      <c r="H11" s="8">
        <v>36103214</v>
      </c>
      <c r="I11" s="8">
        <v>42184397</v>
      </c>
      <c r="J11" s="8">
        <v>113856242</v>
      </c>
      <c r="K11" s="8">
        <v>21085652</v>
      </c>
      <c r="L11" s="8">
        <v>37499790</v>
      </c>
      <c r="M11" s="8">
        <v>35376070</v>
      </c>
      <c r="N11" s="8">
        <v>93961512</v>
      </c>
      <c r="O11" s="8">
        <v>37364077</v>
      </c>
      <c r="P11" s="8">
        <v>42774786</v>
      </c>
      <c r="Q11" s="8">
        <v>30755874</v>
      </c>
      <c r="R11" s="8">
        <v>110894737</v>
      </c>
      <c r="S11" s="8">
        <v>29698106</v>
      </c>
      <c r="T11" s="8">
        <v>29204876</v>
      </c>
      <c r="U11" s="8">
        <v>37183959</v>
      </c>
      <c r="V11" s="8">
        <v>96086941</v>
      </c>
      <c r="W11" s="8">
        <v>414799432</v>
      </c>
      <c r="X11" s="8">
        <v>425632877</v>
      </c>
      <c r="Y11" s="8">
        <v>-10833445</v>
      </c>
      <c r="Z11" s="2">
        <v>-2.55</v>
      </c>
      <c r="AA11" s="6">
        <v>425632822</v>
      </c>
    </row>
    <row r="12" spans="1:27" ht="12.75">
      <c r="A12" s="25" t="s">
        <v>37</v>
      </c>
      <c r="B12" s="29"/>
      <c r="C12" s="6">
        <v>1136550270</v>
      </c>
      <c r="D12" s="6"/>
      <c r="E12" s="7">
        <v>919395420</v>
      </c>
      <c r="F12" s="8">
        <v>926333779</v>
      </c>
      <c r="G12" s="8">
        <v>109677906</v>
      </c>
      <c r="H12" s="8">
        <v>105548913</v>
      </c>
      <c r="I12" s="8">
        <v>101926746</v>
      </c>
      <c r="J12" s="8">
        <v>317153565</v>
      </c>
      <c r="K12" s="8">
        <v>105782745</v>
      </c>
      <c r="L12" s="8">
        <v>80990762</v>
      </c>
      <c r="M12" s="8">
        <v>93996813</v>
      </c>
      <c r="N12" s="8">
        <v>280770320</v>
      </c>
      <c r="O12" s="8">
        <v>161004599</v>
      </c>
      <c r="P12" s="8">
        <v>106438485</v>
      </c>
      <c r="Q12" s="8">
        <v>94948473</v>
      </c>
      <c r="R12" s="8">
        <v>362391557</v>
      </c>
      <c r="S12" s="8">
        <v>139120819</v>
      </c>
      <c r="T12" s="8">
        <v>103025712</v>
      </c>
      <c r="U12" s="8">
        <v>99221382</v>
      </c>
      <c r="V12" s="8">
        <v>341367913</v>
      </c>
      <c r="W12" s="8">
        <v>1301683355</v>
      </c>
      <c r="X12" s="8">
        <v>926333780</v>
      </c>
      <c r="Y12" s="8">
        <v>375349575</v>
      </c>
      <c r="Z12" s="2">
        <v>40.52</v>
      </c>
      <c r="AA12" s="6">
        <v>926333779</v>
      </c>
    </row>
    <row r="13" spans="1:27" ht="12.75">
      <c r="A13" s="23" t="s">
        <v>38</v>
      </c>
      <c r="B13" s="29"/>
      <c r="C13" s="6">
        <v>361403260</v>
      </c>
      <c r="D13" s="6"/>
      <c r="E13" s="7">
        <v>393713604</v>
      </c>
      <c r="F13" s="8">
        <v>409710429</v>
      </c>
      <c r="G13" s="8">
        <v>27055383</v>
      </c>
      <c r="H13" s="8">
        <v>36882608</v>
      </c>
      <c r="I13" s="8">
        <v>34034915</v>
      </c>
      <c r="J13" s="8">
        <v>97972906</v>
      </c>
      <c r="K13" s="8">
        <v>28222472</v>
      </c>
      <c r="L13" s="8">
        <v>31851229</v>
      </c>
      <c r="M13" s="8">
        <v>33126846</v>
      </c>
      <c r="N13" s="8">
        <v>93200547</v>
      </c>
      <c r="O13" s="8">
        <v>35080426</v>
      </c>
      <c r="P13" s="8">
        <v>33095914</v>
      </c>
      <c r="Q13" s="8">
        <v>37468359</v>
      </c>
      <c r="R13" s="8">
        <v>105644699</v>
      </c>
      <c r="S13" s="8">
        <v>42021101</v>
      </c>
      <c r="T13" s="8">
        <v>37727686</v>
      </c>
      <c r="U13" s="8">
        <v>31851516</v>
      </c>
      <c r="V13" s="8">
        <v>111600303</v>
      </c>
      <c r="W13" s="8">
        <v>408418455</v>
      </c>
      <c r="X13" s="8">
        <v>409710423</v>
      </c>
      <c r="Y13" s="8">
        <v>-1291968</v>
      </c>
      <c r="Z13" s="2">
        <v>-0.32</v>
      </c>
      <c r="AA13" s="6">
        <v>409710429</v>
      </c>
    </row>
    <row r="14" spans="1:27" ht="12.75">
      <c r="A14" s="23" t="s">
        <v>39</v>
      </c>
      <c r="B14" s="29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6"/>
    </row>
    <row r="15" spans="1:27" ht="12.75">
      <c r="A15" s="23" t="s">
        <v>40</v>
      </c>
      <c r="B15" s="29"/>
      <c r="C15" s="6">
        <v>1485756618</v>
      </c>
      <c r="D15" s="6"/>
      <c r="E15" s="7">
        <v>1185452631</v>
      </c>
      <c r="F15" s="8">
        <v>1091545850</v>
      </c>
      <c r="G15" s="8">
        <v>81139003</v>
      </c>
      <c r="H15" s="8">
        <v>144833483</v>
      </c>
      <c r="I15" s="8">
        <v>141758636</v>
      </c>
      <c r="J15" s="8">
        <v>367731122</v>
      </c>
      <c r="K15" s="8">
        <v>171093565</v>
      </c>
      <c r="L15" s="8">
        <v>173251399</v>
      </c>
      <c r="M15" s="8">
        <v>143591097</v>
      </c>
      <c r="N15" s="8">
        <v>487936061</v>
      </c>
      <c r="O15" s="8">
        <v>183951031</v>
      </c>
      <c r="P15" s="8">
        <v>149624659</v>
      </c>
      <c r="Q15" s="8">
        <v>124124333</v>
      </c>
      <c r="R15" s="8">
        <v>457700023</v>
      </c>
      <c r="S15" s="8">
        <v>25321596</v>
      </c>
      <c r="T15" s="8">
        <v>69863301</v>
      </c>
      <c r="U15" s="8">
        <v>163546598</v>
      </c>
      <c r="V15" s="8">
        <v>258731495</v>
      </c>
      <c r="W15" s="8">
        <v>1572098701</v>
      </c>
      <c r="X15" s="8">
        <v>1091545842</v>
      </c>
      <c r="Y15" s="8">
        <v>480552859</v>
      </c>
      <c r="Z15" s="2">
        <v>44.02</v>
      </c>
      <c r="AA15" s="6">
        <v>1091545850</v>
      </c>
    </row>
    <row r="16" spans="1:27" ht="12.75">
      <c r="A16" s="23" t="s">
        <v>41</v>
      </c>
      <c r="B16" s="29"/>
      <c r="C16" s="6">
        <v>64881365</v>
      </c>
      <c r="D16" s="6"/>
      <c r="E16" s="7">
        <v>82218502</v>
      </c>
      <c r="F16" s="8">
        <v>65275984</v>
      </c>
      <c r="G16" s="8">
        <v>4227421</v>
      </c>
      <c r="H16" s="8">
        <v>5346662</v>
      </c>
      <c r="I16" s="8">
        <v>7150559</v>
      </c>
      <c r="J16" s="8">
        <v>16724642</v>
      </c>
      <c r="K16" s="8">
        <v>5273205</v>
      </c>
      <c r="L16" s="8">
        <v>5549252</v>
      </c>
      <c r="M16" s="8">
        <v>2357279</v>
      </c>
      <c r="N16" s="8">
        <v>13179736</v>
      </c>
      <c r="O16" s="8">
        <v>4417438</v>
      </c>
      <c r="P16" s="8">
        <v>4538731</v>
      </c>
      <c r="Q16" s="8">
        <v>4923689</v>
      </c>
      <c r="R16" s="8">
        <v>13879858</v>
      </c>
      <c r="S16" s="8">
        <v>26117</v>
      </c>
      <c r="T16" s="8">
        <v>1215457</v>
      </c>
      <c r="U16" s="8">
        <v>557988</v>
      </c>
      <c r="V16" s="8">
        <v>1799562</v>
      </c>
      <c r="W16" s="8">
        <v>45583798</v>
      </c>
      <c r="X16" s="8">
        <v>65275989</v>
      </c>
      <c r="Y16" s="8">
        <v>-19692191</v>
      </c>
      <c r="Z16" s="2">
        <v>-30.17</v>
      </c>
      <c r="AA16" s="6">
        <v>65275984</v>
      </c>
    </row>
    <row r="17" spans="1:27" ht="12.75">
      <c r="A17" s="23" t="s">
        <v>42</v>
      </c>
      <c r="B17" s="29"/>
      <c r="C17" s="6">
        <v>229879168</v>
      </c>
      <c r="D17" s="6"/>
      <c r="E17" s="7">
        <v>217671931</v>
      </c>
      <c r="F17" s="8">
        <v>218745460</v>
      </c>
      <c r="G17" s="8">
        <v>15114251</v>
      </c>
      <c r="H17" s="8">
        <v>21962836</v>
      </c>
      <c r="I17" s="8">
        <v>19558503</v>
      </c>
      <c r="J17" s="8">
        <v>56635590</v>
      </c>
      <c r="K17" s="8">
        <v>24824406</v>
      </c>
      <c r="L17" s="8">
        <v>20943619</v>
      </c>
      <c r="M17" s="8">
        <v>16434364</v>
      </c>
      <c r="N17" s="8">
        <v>62202389</v>
      </c>
      <c r="O17" s="8">
        <v>25147630</v>
      </c>
      <c r="P17" s="8">
        <v>19220918</v>
      </c>
      <c r="Q17" s="8">
        <v>20014766</v>
      </c>
      <c r="R17" s="8">
        <v>64383314</v>
      </c>
      <c r="S17" s="8">
        <v>992815</v>
      </c>
      <c r="T17" s="8"/>
      <c r="U17" s="8">
        <v>14692531</v>
      </c>
      <c r="V17" s="8">
        <v>15685346</v>
      </c>
      <c r="W17" s="8">
        <v>198906639</v>
      </c>
      <c r="X17" s="8">
        <v>218745458</v>
      </c>
      <c r="Y17" s="8">
        <v>-19838819</v>
      </c>
      <c r="Z17" s="2">
        <v>-9.07</v>
      </c>
      <c r="AA17" s="6">
        <v>218745460</v>
      </c>
    </row>
    <row r="18" spans="1:27" ht="12.75">
      <c r="A18" s="23" t="s">
        <v>43</v>
      </c>
      <c r="B18" s="29"/>
      <c r="C18" s="6">
        <v>4487357114</v>
      </c>
      <c r="D18" s="6"/>
      <c r="E18" s="7">
        <v>4806082214</v>
      </c>
      <c r="F18" s="8">
        <v>5290814466</v>
      </c>
      <c r="G18" s="8">
        <v>1239556349</v>
      </c>
      <c r="H18" s="8">
        <v>95261561</v>
      </c>
      <c r="I18" s="8">
        <v>148332217</v>
      </c>
      <c r="J18" s="8">
        <v>1483150127</v>
      </c>
      <c r="K18" s="8">
        <v>168091362</v>
      </c>
      <c r="L18" s="8">
        <v>159318316</v>
      </c>
      <c r="M18" s="8">
        <v>1089697207</v>
      </c>
      <c r="N18" s="8">
        <v>1417106885</v>
      </c>
      <c r="O18" s="8">
        <v>116935124</v>
      </c>
      <c r="P18" s="8">
        <v>226083963</v>
      </c>
      <c r="Q18" s="8">
        <v>908135490</v>
      </c>
      <c r="R18" s="8">
        <v>1251154577</v>
      </c>
      <c r="S18" s="8">
        <v>149552020</v>
      </c>
      <c r="T18" s="8">
        <v>153977221</v>
      </c>
      <c r="U18" s="8">
        <v>23686127</v>
      </c>
      <c r="V18" s="8">
        <v>327215368</v>
      </c>
      <c r="W18" s="8">
        <v>4478626957</v>
      </c>
      <c r="X18" s="8">
        <v>5290814466</v>
      </c>
      <c r="Y18" s="8">
        <v>-812187509</v>
      </c>
      <c r="Z18" s="2">
        <v>-15.35</v>
      </c>
      <c r="AA18" s="6">
        <v>5290814466</v>
      </c>
    </row>
    <row r="19" spans="1:27" ht="12.75">
      <c r="A19" s="23" t="s">
        <v>44</v>
      </c>
      <c r="B19" s="29"/>
      <c r="C19" s="6">
        <v>3339324107</v>
      </c>
      <c r="D19" s="6"/>
      <c r="E19" s="7">
        <v>3379512989</v>
      </c>
      <c r="F19" s="26">
        <v>3270290808</v>
      </c>
      <c r="G19" s="26">
        <v>54324768</v>
      </c>
      <c r="H19" s="26">
        <v>920346740</v>
      </c>
      <c r="I19" s="26">
        <v>124973144</v>
      </c>
      <c r="J19" s="26">
        <v>1099644652</v>
      </c>
      <c r="K19" s="26">
        <v>77251751</v>
      </c>
      <c r="L19" s="26">
        <v>27410300</v>
      </c>
      <c r="M19" s="26">
        <v>899759067</v>
      </c>
      <c r="N19" s="26">
        <v>1004421118</v>
      </c>
      <c r="O19" s="26">
        <v>48882869</v>
      </c>
      <c r="P19" s="26">
        <v>61946114</v>
      </c>
      <c r="Q19" s="26">
        <v>918405800</v>
      </c>
      <c r="R19" s="26">
        <v>1029234783</v>
      </c>
      <c r="S19" s="26">
        <v>17147477</v>
      </c>
      <c r="T19" s="26">
        <v>31108575</v>
      </c>
      <c r="U19" s="26">
        <v>36419135</v>
      </c>
      <c r="V19" s="26">
        <v>84675187</v>
      </c>
      <c r="W19" s="26">
        <v>3217975740</v>
      </c>
      <c r="X19" s="26">
        <v>3270290712</v>
      </c>
      <c r="Y19" s="26">
        <v>-52314972</v>
      </c>
      <c r="Z19" s="27">
        <v>-1.6</v>
      </c>
      <c r="AA19" s="28">
        <v>3270290808</v>
      </c>
    </row>
    <row r="20" spans="1:27" ht="12.75">
      <c r="A20" s="23" t="s">
        <v>45</v>
      </c>
      <c r="B20" s="29"/>
      <c r="C20" s="6">
        <v>153282519</v>
      </c>
      <c r="D20" s="6"/>
      <c r="E20" s="7">
        <v>43732500</v>
      </c>
      <c r="F20" s="8">
        <v>47504760</v>
      </c>
      <c r="G20" s="8">
        <v>73</v>
      </c>
      <c r="H20" s="8">
        <v>438116</v>
      </c>
      <c r="I20" s="30">
        <v>2213391</v>
      </c>
      <c r="J20" s="8">
        <v>2651580</v>
      </c>
      <c r="K20" s="8">
        <v>17166567</v>
      </c>
      <c r="L20" s="8">
        <v>123756</v>
      </c>
      <c r="M20" s="8">
        <v>14964584</v>
      </c>
      <c r="N20" s="8">
        <v>32254907</v>
      </c>
      <c r="O20" s="8">
        <v>109348</v>
      </c>
      <c r="P20" s="30">
        <v>-4506566</v>
      </c>
      <c r="Q20" s="8">
        <v>12047194</v>
      </c>
      <c r="R20" s="8">
        <v>7649976</v>
      </c>
      <c r="S20" s="8">
        <v>1757113</v>
      </c>
      <c r="T20" s="8">
        <v>131267619</v>
      </c>
      <c r="U20" s="8">
        <v>288632</v>
      </c>
      <c r="V20" s="8">
        <v>133313364</v>
      </c>
      <c r="W20" s="30">
        <v>175869827</v>
      </c>
      <c r="X20" s="8">
        <v>47504755</v>
      </c>
      <c r="Y20" s="8">
        <v>128365072</v>
      </c>
      <c r="Z20" s="2">
        <v>270.22</v>
      </c>
      <c r="AA20" s="6">
        <v>47504760</v>
      </c>
    </row>
    <row r="21" spans="1:27" ht="24.75" customHeight="1">
      <c r="A21" s="31" t="s">
        <v>46</v>
      </c>
      <c r="B21" s="32"/>
      <c r="C21" s="33">
        <f aca="true" t="shared" si="0" ref="C21:Y21">SUM(C5:C20)</f>
        <v>40275547555</v>
      </c>
      <c r="D21" s="33">
        <f t="shared" si="0"/>
        <v>0</v>
      </c>
      <c r="E21" s="34">
        <f t="shared" si="0"/>
        <v>41094542394</v>
      </c>
      <c r="F21" s="35">
        <f t="shared" si="0"/>
        <v>41348488081</v>
      </c>
      <c r="G21" s="35">
        <f t="shared" si="0"/>
        <v>4057043571</v>
      </c>
      <c r="H21" s="35">
        <f t="shared" si="0"/>
        <v>4133232891</v>
      </c>
      <c r="I21" s="35">
        <f t="shared" si="0"/>
        <v>3082342434</v>
      </c>
      <c r="J21" s="35">
        <f t="shared" si="0"/>
        <v>11272618896</v>
      </c>
      <c r="K21" s="35">
        <f t="shared" si="0"/>
        <v>3185353951</v>
      </c>
      <c r="L21" s="35">
        <f t="shared" si="0"/>
        <v>3105807042</v>
      </c>
      <c r="M21" s="35">
        <f t="shared" si="0"/>
        <v>4700769119</v>
      </c>
      <c r="N21" s="35">
        <f t="shared" si="0"/>
        <v>10991930112</v>
      </c>
      <c r="O21" s="35">
        <f t="shared" si="0"/>
        <v>3267003278</v>
      </c>
      <c r="P21" s="35">
        <f t="shared" si="0"/>
        <v>3050147350</v>
      </c>
      <c r="Q21" s="35">
        <f t="shared" si="0"/>
        <v>4730288671</v>
      </c>
      <c r="R21" s="35">
        <f t="shared" si="0"/>
        <v>11047439299</v>
      </c>
      <c r="S21" s="35">
        <f t="shared" si="0"/>
        <v>2871228210</v>
      </c>
      <c r="T21" s="35">
        <f t="shared" si="0"/>
        <v>3081409946</v>
      </c>
      <c r="U21" s="35">
        <f t="shared" si="0"/>
        <v>2648636697</v>
      </c>
      <c r="V21" s="35">
        <f t="shared" si="0"/>
        <v>8601274853</v>
      </c>
      <c r="W21" s="35">
        <f t="shared" si="0"/>
        <v>41913263160</v>
      </c>
      <c r="X21" s="35">
        <f t="shared" si="0"/>
        <v>41348488046</v>
      </c>
      <c r="Y21" s="35">
        <f t="shared" si="0"/>
        <v>564775114</v>
      </c>
      <c r="Z21" s="36">
        <f>+IF(X21&lt;&gt;0,+(Y21/X21)*100,0)</f>
        <v>1.3658906061370137</v>
      </c>
      <c r="AA21" s="33">
        <f>SUM(AA5:AA20)</f>
        <v>41348488081</v>
      </c>
    </row>
    <row r="22" spans="1:27" ht="4.5" customHeight="1">
      <c r="A22" s="37"/>
      <c r="B22" s="29"/>
      <c r="C22" s="28"/>
      <c r="D22" s="28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8"/>
    </row>
    <row r="23" spans="1:27" ht="12.75">
      <c r="A23" s="17" t="s">
        <v>47</v>
      </c>
      <c r="B23" s="3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2.75">
      <c r="A24" s="25" t="s">
        <v>48</v>
      </c>
      <c r="B24" s="24"/>
      <c r="C24" s="6">
        <v>12413817648</v>
      </c>
      <c r="D24" s="6"/>
      <c r="E24" s="7">
        <v>13908777362</v>
      </c>
      <c r="F24" s="8">
        <v>14035202406</v>
      </c>
      <c r="G24" s="8">
        <v>916336256</v>
      </c>
      <c r="H24" s="8">
        <v>972507812</v>
      </c>
      <c r="I24" s="8">
        <v>1004107691</v>
      </c>
      <c r="J24" s="8">
        <v>2892951759</v>
      </c>
      <c r="K24" s="8">
        <v>1007727392</v>
      </c>
      <c r="L24" s="8">
        <v>1568059810</v>
      </c>
      <c r="M24" s="8">
        <v>1026367005</v>
      </c>
      <c r="N24" s="8">
        <v>3602154207</v>
      </c>
      <c r="O24" s="8">
        <v>1051498976</v>
      </c>
      <c r="P24" s="8">
        <v>1073183699</v>
      </c>
      <c r="Q24" s="8">
        <v>1065092268</v>
      </c>
      <c r="R24" s="8">
        <v>3189774943</v>
      </c>
      <c r="S24" s="8">
        <v>1080606093</v>
      </c>
      <c r="T24" s="8">
        <v>1075625765</v>
      </c>
      <c r="U24" s="8">
        <v>1062123950</v>
      </c>
      <c r="V24" s="8">
        <v>3218355808</v>
      </c>
      <c r="W24" s="8">
        <v>12903236717</v>
      </c>
      <c r="X24" s="8">
        <v>14035202111</v>
      </c>
      <c r="Y24" s="8">
        <v>-1131965394</v>
      </c>
      <c r="Z24" s="2">
        <v>-8.07</v>
      </c>
      <c r="AA24" s="6">
        <v>14035202406</v>
      </c>
    </row>
    <row r="25" spans="1:27" ht="12.75">
      <c r="A25" s="25" t="s">
        <v>49</v>
      </c>
      <c r="B25" s="24"/>
      <c r="C25" s="6">
        <v>161296697</v>
      </c>
      <c r="D25" s="6"/>
      <c r="E25" s="7">
        <v>179818080</v>
      </c>
      <c r="F25" s="8">
        <v>179818080</v>
      </c>
      <c r="G25" s="8">
        <v>13368024</v>
      </c>
      <c r="H25" s="8">
        <v>13547931</v>
      </c>
      <c r="I25" s="8">
        <v>13480281</v>
      </c>
      <c r="J25" s="8">
        <v>40396236</v>
      </c>
      <c r="K25" s="8">
        <v>13607097</v>
      </c>
      <c r="L25" s="8">
        <v>13594908</v>
      </c>
      <c r="M25" s="8">
        <v>13670171</v>
      </c>
      <c r="N25" s="8">
        <v>40872176</v>
      </c>
      <c r="O25" s="8">
        <v>13163778</v>
      </c>
      <c r="P25" s="8">
        <v>13532083</v>
      </c>
      <c r="Q25" s="8">
        <v>13574572</v>
      </c>
      <c r="R25" s="8">
        <v>40270433</v>
      </c>
      <c r="S25" s="8">
        <v>13406956</v>
      </c>
      <c r="T25" s="8">
        <v>13536399</v>
      </c>
      <c r="U25" s="8">
        <v>19061623</v>
      </c>
      <c r="V25" s="8">
        <v>46004978</v>
      </c>
      <c r="W25" s="8">
        <v>167543823</v>
      </c>
      <c r="X25" s="8">
        <v>179818109</v>
      </c>
      <c r="Y25" s="8">
        <v>-12274286</v>
      </c>
      <c r="Z25" s="2">
        <v>-6.83</v>
      </c>
      <c r="AA25" s="6">
        <v>179818080</v>
      </c>
    </row>
    <row r="26" spans="1:27" ht="12.75">
      <c r="A26" s="25" t="s">
        <v>50</v>
      </c>
      <c r="B26" s="24"/>
      <c r="C26" s="6">
        <v>1583361291</v>
      </c>
      <c r="D26" s="6"/>
      <c r="E26" s="7">
        <v>2341928374</v>
      </c>
      <c r="F26" s="8">
        <v>2486769380</v>
      </c>
      <c r="G26" s="8">
        <v>189583172</v>
      </c>
      <c r="H26" s="8">
        <v>190382993</v>
      </c>
      <c r="I26" s="8">
        <v>197067766</v>
      </c>
      <c r="J26" s="8">
        <v>577033931</v>
      </c>
      <c r="K26" s="8">
        <v>191530843</v>
      </c>
      <c r="L26" s="8">
        <v>197978458</v>
      </c>
      <c r="M26" s="8">
        <v>209399852</v>
      </c>
      <c r="N26" s="8">
        <v>598909153</v>
      </c>
      <c r="O26" s="8">
        <v>96653709</v>
      </c>
      <c r="P26" s="8">
        <v>187829351</v>
      </c>
      <c r="Q26" s="8">
        <v>189415229</v>
      </c>
      <c r="R26" s="8">
        <v>473898289</v>
      </c>
      <c r="S26" s="8">
        <v>189237146</v>
      </c>
      <c r="T26" s="8">
        <v>432717236</v>
      </c>
      <c r="U26" s="8">
        <v>228769198</v>
      </c>
      <c r="V26" s="8">
        <v>850723580</v>
      </c>
      <c r="W26" s="8">
        <v>2500564953</v>
      </c>
      <c r="X26" s="8">
        <v>2486769392</v>
      </c>
      <c r="Y26" s="8">
        <v>13795561</v>
      </c>
      <c r="Z26" s="2">
        <v>0.55</v>
      </c>
      <c r="AA26" s="6">
        <v>2486769380</v>
      </c>
    </row>
    <row r="27" spans="1:27" ht="12.75">
      <c r="A27" s="25" t="s">
        <v>51</v>
      </c>
      <c r="B27" s="24"/>
      <c r="C27" s="6">
        <v>2886134631</v>
      </c>
      <c r="D27" s="6"/>
      <c r="E27" s="7">
        <v>3065249821</v>
      </c>
      <c r="F27" s="8">
        <v>3229704892</v>
      </c>
      <c r="G27" s="8">
        <v>247375659</v>
      </c>
      <c r="H27" s="8">
        <v>246103922</v>
      </c>
      <c r="I27" s="8">
        <v>246634308</v>
      </c>
      <c r="J27" s="8">
        <v>740113889</v>
      </c>
      <c r="K27" s="8">
        <v>249436439</v>
      </c>
      <c r="L27" s="8">
        <v>247457501</v>
      </c>
      <c r="M27" s="8">
        <v>248107143</v>
      </c>
      <c r="N27" s="8">
        <v>745001083</v>
      </c>
      <c r="O27" s="8">
        <v>248658707</v>
      </c>
      <c r="P27" s="8">
        <v>250507640</v>
      </c>
      <c r="Q27" s="8">
        <v>249762360</v>
      </c>
      <c r="R27" s="8">
        <v>748928707</v>
      </c>
      <c r="S27" s="8">
        <v>257127445</v>
      </c>
      <c r="T27" s="8">
        <v>258245463</v>
      </c>
      <c r="U27" s="8">
        <v>255470953</v>
      </c>
      <c r="V27" s="8">
        <v>770843861</v>
      </c>
      <c r="W27" s="8">
        <v>3004887540</v>
      </c>
      <c r="X27" s="8">
        <v>3229705489</v>
      </c>
      <c r="Y27" s="8">
        <v>-224817949</v>
      </c>
      <c r="Z27" s="2">
        <v>-6.96</v>
      </c>
      <c r="AA27" s="6">
        <v>3229704892</v>
      </c>
    </row>
    <row r="28" spans="1:27" ht="12.75">
      <c r="A28" s="25" t="s">
        <v>52</v>
      </c>
      <c r="B28" s="24"/>
      <c r="C28" s="6">
        <v>788634577</v>
      </c>
      <c r="D28" s="6"/>
      <c r="E28" s="7">
        <v>790755887</v>
      </c>
      <c r="F28" s="8">
        <v>800815730</v>
      </c>
      <c r="G28" s="8">
        <v>63409957</v>
      </c>
      <c r="H28" s="8">
        <v>63669067</v>
      </c>
      <c r="I28" s="8">
        <v>63423805</v>
      </c>
      <c r="J28" s="8">
        <v>190502829</v>
      </c>
      <c r="K28" s="8">
        <v>63424732</v>
      </c>
      <c r="L28" s="8">
        <v>66138241</v>
      </c>
      <c r="M28" s="8">
        <v>63425625</v>
      </c>
      <c r="N28" s="8">
        <v>192988598</v>
      </c>
      <c r="O28" s="8">
        <v>63428822</v>
      </c>
      <c r="P28" s="8">
        <v>63452014</v>
      </c>
      <c r="Q28" s="8">
        <v>63420630</v>
      </c>
      <c r="R28" s="8">
        <v>190301466</v>
      </c>
      <c r="S28" s="8">
        <v>63420259</v>
      </c>
      <c r="T28" s="8">
        <v>63421678</v>
      </c>
      <c r="U28" s="8">
        <v>65170737</v>
      </c>
      <c r="V28" s="8">
        <v>192012674</v>
      </c>
      <c r="W28" s="8">
        <v>765805567</v>
      </c>
      <c r="X28" s="8">
        <v>800815724</v>
      </c>
      <c r="Y28" s="8">
        <v>-35010157</v>
      </c>
      <c r="Z28" s="2">
        <v>-4.37</v>
      </c>
      <c r="AA28" s="6">
        <v>800815730</v>
      </c>
    </row>
    <row r="29" spans="1:27" ht="12.75">
      <c r="A29" s="25" t="s">
        <v>53</v>
      </c>
      <c r="B29" s="24"/>
      <c r="C29" s="6">
        <v>8632303078</v>
      </c>
      <c r="D29" s="6"/>
      <c r="E29" s="7">
        <v>10092600972</v>
      </c>
      <c r="F29" s="8">
        <v>9743388614</v>
      </c>
      <c r="G29" s="8">
        <v>56649011</v>
      </c>
      <c r="H29" s="8">
        <v>1261427028</v>
      </c>
      <c r="I29" s="8">
        <v>1207722961</v>
      </c>
      <c r="J29" s="8">
        <v>2525799000</v>
      </c>
      <c r="K29" s="8">
        <v>716333881</v>
      </c>
      <c r="L29" s="8">
        <v>748048217</v>
      </c>
      <c r="M29" s="8">
        <v>727292206</v>
      </c>
      <c r="N29" s="8">
        <v>2191674304</v>
      </c>
      <c r="O29" s="8">
        <v>653285076</v>
      </c>
      <c r="P29" s="8">
        <v>735982753</v>
      </c>
      <c r="Q29" s="8">
        <v>685057821</v>
      </c>
      <c r="R29" s="8">
        <v>2074325650</v>
      </c>
      <c r="S29" s="8">
        <v>689141687</v>
      </c>
      <c r="T29" s="8">
        <v>588157306</v>
      </c>
      <c r="U29" s="8">
        <v>1749937599</v>
      </c>
      <c r="V29" s="8">
        <v>3027236592</v>
      </c>
      <c r="W29" s="8">
        <v>9819035546</v>
      </c>
      <c r="X29" s="8">
        <v>9743388613</v>
      </c>
      <c r="Y29" s="8">
        <v>75646933</v>
      </c>
      <c r="Z29" s="2">
        <v>0.78</v>
      </c>
      <c r="AA29" s="6">
        <v>9743388614</v>
      </c>
    </row>
    <row r="30" spans="1:27" ht="12.75">
      <c r="A30" s="25" t="s">
        <v>54</v>
      </c>
      <c r="B30" s="24"/>
      <c r="C30" s="6">
        <v>1360000735</v>
      </c>
      <c r="D30" s="6"/>
      <c r="E30" s="7">
        <v>1653642324</v>
      </c>
      <c r="F30" s="8">
        <v>1489103392</v>
      </c>
      <c r="G30" s="8">
        <v>52590096</v>
      </c>
      <c r="H30" s="8">
        <v>122643678</v>
      </c>
      <c r="I30" s="8">
        <v>106096750</v>
      </c>
      <c r="J30" s="8">
        <v>281330524</v>
      </c>
      <c r="K30" s="8">
        <v>149590808</v>
      </c>
      <c r="L30" s="8">
        <v>115706603</v>
      </c>
      <c r="M30" s="8">
        <v>132983996</v>
      </c>
      <c r="N30" s="8">
        <v>398281407</v>
      </c>
      <c r="O30" s="8">
        <v>111310618</v>
      </c>
      <c r="P30" s="8">
        <v>109446076</v>
      </c>
      <c r="Q30" s="8">
        <v>125763305</v>
      </c>
      <c r="R30" s="8">
        <v>346519999</v>
      </c>
      <c r="S30" s="8">
        <v>72846190</v>
      </c>
      <c r="T30" s="8">
        <v>75933751</v>
      </c>
      <c r="U30" s="8">
        <v>155227237</v>
      </c>
      <c r="V30" s="8">
        <v>304007178</v>
      </c>
      <c r="W30" s="8">
        <v>1330139108</v>
      </c>
      <c r="X30" s="8">
        <v>1489102804</v>
      </c>
      <c r="Y30" s="8">
        <v>-158963696</v>
      </c>
      <c r="Z30" s="2">
        <v>-10.68</v>
      </c>
      <c r="AA30" s="6">
        <v>1489103392</v>
      </c>
    </row>
    <row r="31" spans="1:27" ht="12.75">
      <c r="A31" s="25" t="s">
        <v>55</v>
      </c>
      <c r="B31" s="24"/>
      <c r="C31" s="6">
        <v>6092863903</v>
      </c>
      <c r="D31" s="6"/>
      <c r="E31" s="7">
        <v>7273811206</v>
      </c>
      <c r="F31" s="8">
        <v>7010137342</v>
      </c>
      <c r="G31" s="8">
        <v>96420172</v>
      </c>
      <c r="H31" s="8">
        <v>358396776</v>
      </c>
      <c r="I31" s="8">
        <v>515761802</v>
      </c>
      <c r="J31" s="8">
        <v>970578750</v>
      </c>
      <c r="K31" s="8">
        <v>548243258</v>
      </c>
      <c r="L31" s="8">
        <v>575433517</v>
      </c>
      <c r="M31" s="8">
        <v>622263566</v>
      </c>
      <c r="N31" s="8">
        <v>1745940341</v>
      </c>
      <c r="O31" s="8">
        <v>447194215</v>
      </c>
      <c r="P31" s="8">
        <v>588976028</v>
      </c>
      <c r="Q31" s="8">
        <v>689238301</v>
      </c>
      <c r="R31" s="8">
        <v>1725408544</v>
      </c>
      <c r="S31" s="8">
        <v>417751831</v>
      </c>
      <c r="T31" s="8">
        <v>472903679</v>
      </c>
      <c r="U31" s="8">
        <v>1021917079</v>
      </c>
      <c r="V31" s="8">
        <v>1912572589</v>
      </c>
      <c r="W31" s="8">
        <v>6354500224</v>
      </c>
      <c r="X31" s="8">
        <v>7010138343</v>
      </c>
      <c r="Y31" s="8">
        <v>-655638119</v>
      </c>
      <c r="Z31" s="2">
        <v>-9.35</v>
      </c>
      <c r="AA31" s="6">
        <v>7010137342</v>
      </c>
    </row>
    <row r="32" spans="1:27" ht="12.75">
      <c r="A32" s="25" t="s">
        <v>43</v>
      </c>
      <c r="B32" s="24"/>
      <c r="C32" s="6">
        <v>336816381</v>
      </c>
      <c r="D32" s="6"/>
      <c r="E32" s="7">
        <v>374859553</v>
      </c>
      <c r="F32" s="8">
        <v>520810987</v>
      </c>
      <c r="G32" s="8">
        <v>3283593</v>
      </c>
      <c r="H32" s="8">
        <v>25255757</v>
      </c>
      <c r="I32" s="8">
        <v>68052202</v>
      </c>
      <c r="J32" s="8">
        <v>96591552</v>
      </c>
      <c r="K32" s="8">
        <v>45845280</v>
      </c>
      <c r="L32" s="8">
        <v>20695605</v>
      </c>
      <c r="M32" s="8">
        <v>21251340</v>
      </c>
      <c r="N32" s="8">
        <v>87792225</v>
      </c>
      <c r="O32" s="8">
        <v>20393958</v>
      </c>
      <c r="P32" s="8">
        <v>18540665</v>
      </c>
      <c r="Q32" s="8">
        <v>31731232</v>
      </c>
      <c r="R32" s="8">
        <v>70665855</v>
      </c>
      <c r="S32" s="8">
        <v>18402290</v>
      </c>
      <c r="T32" s="8">
        <v>4948806</v>
      </c>
      <c r="U32" s="8">
        <v>98369607</v>
      </c>
      <c r="V32" s="8">
        <v>121720703</v>
      </c>
      <c r="W32" s="8">
        <v>376770335</v>
      </c>
      <c r="X32" s="8">
        <v>520811004</v>
      </c>
      <c r="Y32" s="8">
        <v>-144040669</v>
      </c>
      <c r="Z32" s="2">
        <v>-27.66</v>
      </c>
      <c r="AA32" s="6">
        <v>520810987</v>
      </c>
    </row>
    <row r="33" spans="1:27" ht="12.75">
      <c r="A33" s="25" t="s">
        <v>56</v>
      </c>
      <c r="B33" s="24"/>
      <c r="C33" s="6">
        <v>1876035389</v>
      </c>
      <c r="D33" s="6"/>
      <c r="E33" s="7">
        <v>2415786885</v>
      </c>
      <c r="F33" s="8">
        <v>2348370643</v>
      </c>
      <c r="G33" s="8">
        <v>137113926</v>
      </c>
      <c r="H33" s="8">
        <v>214133771</v>
      </c>
      <c r="I33" s="8">
        <v>162534320</v>
      </c>
      <c r="J33" s="8">
        <v>513782017</v>
      </c>
      <c r="K33" s="8">
        <v>176734547</v>
      </c>
      <c r="L33" s="8">
        <v>162790072</v>
      </c>
      <c r="M33" s="8">
        <v>122420186</v>
      </c>
      <c r="N33" s="8">
        <v>461944805</v>
      </c>
      <c r="O33" s="8">
        <v>163558142</v>
      </c>
      <c r="P33" s="8">
        <v>160988085</v>
      </c>
      <c r="Q33" s="8">
        <v>161051418</v>
      </c>
      <c r="R33" s="8">
        <v>485597645</v>
      </c>
      <c r="S33" s="8">
        <v>144366318</v>
      </c>
      <c r="T33" s="8">
        <v>151879151</v>
      </c>
      <c r="U33" s="8">
        <v>300164000</v>
      </c>
      <c r="V33" s="8">
        <v>596409469</v>
      </c>
      <c r="W33" s="8">
        <v>2057733936</v>
      </c>
      <c r="X33" s="8">
        <v>2348370703</v>
      </c>
      <c r="Y33" s="8">
        <v>-290636767</v>
      </c>
      <c r="Z33" s="2">
        <v>-12.38</v>
      </c>
      <c r="AA33" s="6">
        <v>2348370643</v>
      </c>
    </row>
    <row r="34" spans="1:27" ht="12.75">
      <c r="A34" s="23" t="s">
        <v>57</v>
      </c>
      <c r="B34" s="29"/>
      <c r="C34" s="6">
        <v>33073346</v>
      </c>
      <c r="D34" s="6"/>
      <c r="E34" s="7">
        <v>2013096</v>
      </c>
      <c r="F34" s="8">
        <v>3046000</v>
      </c>
      <c r="G34" s="8">
        <v>-371</v>
      </c>
      <c r="H34" s="8">
        <v>332160</v>
      </c>
      <c r="I34" s="8">
        <v>5291552</v>
      </c>
      <c r="J34" s="8">
        <v>5623341</v>
      </c>
      <c r="K34" s="8">
        <v>1725688</v>
      </c>
      <c r="L34" s="8">
        <v>1510012</v>
      </c>
      <c r="M34" s="8">
        <v>77479</v>
      </c>
      <c r="N34" s="8">
        <v>3313179</v>
      </c>
      <c r="O34" s="8">
        <v>403007</v>
      </c>
      <c r="P34" s="8">
        <v>3616132</v>
      </c>
      <c r="Q34" s="8">
        <v>670654</v>
      </c>
      <c r="R34" s="8">
        <v>4689793</v>
      </c>
      <c r="S34" s="8">
        <v>925453</v>
      </c>
      <c r="T34" s="8">
        <v>-172616</v>
      </c>
      <c r="U34" s="8">
        <v>-20992743</v>
      </c>
      <c r="V34" s="8">
        <v>-20239906</v>
      </c>
      <c r="W34" s="8">
        <v>-6613593</v>
      </c>
      <c r="X34" s="8">
        <v>3046009</v>
      </c>
      <c r="Y34" s="8">
        <v>-9659602</v>
      </c>
      <c r="Z34" s="2">
        <v>-317.12</v>
      </c>
      <c r="AA34" s="6">
        <v>3046000</v>
      </c>
    </row>
    <row r="35" spans="1:27" ht="12.75">
      <c r="A35" s="40" t="s">
        <v>58</v>
      </c>
      <c r="B35" s="32"/>
      <c r="C35" s="33">
        <f aca="true" t="shared" si="1" ref="C35:Y35">SUM(C24:C34)</f>
        <v>36164337676</v>
      </c>
      <c r="D35" s="33">
        <f>SUM(D24:D34)</f>
        <v>0</v>
      </c>
      <c r="E35" s="34">
        <f t="shared" si="1"/>
        <v>42099243560</v>
      </c>
      <c r="F35" s="35">
        <f t="shared" si="1"/>
        <v>41847167466</v>
      </c>
      <c r="G35" s="35">
        <f t="shared" si="1"/>
        <v>1776129495</v>
      </c>
      <c r="H35" s="35">
        <f t="shared" si="1"/>
        <v>3468400895</v>
      </c>
      <c r="I35" s="35">
        <f t="shared" si="1"/>
        <v>3590173438</v>
      </c>
      <c r="J35" s="35">
        <f t="shared" si="1"/>
        <v>8834703828</v>
      </c>
      <c r="K35" s="35">
        <f t="shared" si="1"/>
        <v>3164199965</v>
      </c>
      <c r="L35" s="35">
        <f t="shared" si="1"/>
        <v>3717412944</v>
      </c>
      <c r="M35" s="35">
        <f t="shared" si="1"/>
        <v>3187258569</v>
      </c>
      <c r="N35" s="35">
        <f t="shared" si="1"/>
        <v>10068871478</v>
      </c>
      <c r="O35" s="35">
        <f t="shared" si="1"/>
        <v>2869549008</v>
      </c>
      <c r="P35" s="35">
        <f t="shared" si="1"/>
        <v>3206054526</v>
      </c>
      <c r="Q35" s="35">
        <f t="shared" si="1"/>
        <v>3274777790</v>
      </c>
      <c r="R35" s="35">
        <f t="shared" si="1"/>
        <v>9350381324</v>
      </c>
      <c r="S35" s="35">
        <f t="shared" si="1"/>
        <v>2947231668</v>
      </c>
      <c r="T35" s="35">
        <f t="shared" si="1"/>
        <v>3137196618</v>
      </c>
      <c r="U35" s="35">
        <f t="shared" si="1"/>
        <v>4935219240</v>
      </c>
      <c r="V35" s="35">
        <f t="shared" si="1"/>
        <v>11019647526</v>
      </c>
      <c r="W35" s="35">
        <f t="shared" si="1"/>
        <v>39273604156</v>
      </c>
      <c r="X35" s="35">
        <f t="shared" si="1"/>
        <v>41847168301</v>
      </c>
      <c r="Y35" s="35">
        <f t="shared" si="1"/>
        <v>-2573564145</v>
      </c>
      <c r="Z35" s="36">
        <f>+IF(X35&lt;&gt;0,+(Y35/X35)*100,0)</f>
        <v>-6.149912286749641</v>
      </c>
      <c r="AA35" s="33">
        <f>SUM(AA24:AA34)</f>
        <v>41847167466</v>
      </c>
    </row>
    <row r="36" spans="1:27" ht="4.5" customHeight="1">
      <c r="A36" s="37"/>
      <c r="B36" s="29"/>
      <c r="C36" s="41"/>
      <c r="D36" s="41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41"/>
    </row>
    <row r="37" spans="1:27" ht="12.75">
      <c r="A37" s="45" t="s">
        <v>59</v>
      </c>
      <c r="B37" s="29"/>
      <c r="C37" s="46">
        <f aca="true" t="shared" si="2" ref="C37:Y37">+C21-C35</f>
        <v>4111209879</v>
      </c>
      <c r="D37" s="46">
        <f>+D21-D35</f>
        <v>0</v>
      </c>
      <c r="E37" s="47">
        <f t="shared" si="2"/>
        <v>-1004701166</v>
      </c>
      <c r="F37" s="48">
        <f t="shared" si="2"/>
        <v>-498679385</v>
      </c>
      <c r="G37" s="48">
        <f t="shared" si="2"/>
        <v>2280914076</v>
      </c>
      <c r="H37" s="48">
        <f t="shared" si="2"/>
        <v>664831996</v>
      </c>
      <c r="I37" s="48">
        <f t="shared" si="2"/>
        <v>-507831004</v>
      </c>
      <c r="J37" s="48">
        <f t="shared" si="2"/>
        <v>2437915068</v>
      </c>
      <c r="K37" s="48">
        <f t="shared" si="2"/>
        <v>21153986</v>
      </c>
      <c r="L37" s="48">
        <f t="shared" si="2"/>
        <v>-611605902</v>
      </c>
      <c r="M37" s="48">
        <f t="shared" si="2"/>
        <v>1513510550</v>
      </c>
      <c r="N37" s="48">
        <f t="shared" si="2"/>
        <v>923058634</v>
      </c>
      <c r="O37" s="48">
        <f t="shared" si="2"/>
        <v>397454270</v>
      </c>
      <c r="P37" s="48">
        <f t="shared" si="2"/>
        <v>-155907176</v>
      </c>
      <c r="Q37" s="48">
        <f t="shared" si="2"/>
        <v>1455510881</v>
      </c>
      <c r="R37" s="48">
        <f t="shared" si="2"/>
        <v>1697057975</v>
      </c>
      <c r="S37" s="48">
        <f t="shared" si="2"/>
        <v>-76003458</v>
      </c>
      <c r="T37" s="48">
        <f t="shared" si="2"/>
        <v>-55786672</v>
      </c>
      <c r="U37" s="48">
        <f t="shared" si="2"/>
        <v>-2286582543</v>
      </c>
      <c r="V37" s="48">
        <f t="shared" si="2"/>
        <v>-2418372673</v>
      </c>
      <c r="W37" s="48">
        <f t="shared" si="2"/>
        <v>2639659004</v>
      </c>
      <c r="X37" s="48">
        <f>IF(F21=F35,0,X21-X35)</f>
        <v>-498680255</v>
      </c>
      <c r="Y37" s="48">
        <f t="shared" si="2"/>
        <v>3138339259</v>
      </c>
      <c r="Z37" s="49">
        <f>+IF(X37&lt;&gt;0,+(Y37/X37)*100,0)</f>
        <v>-629.328959294769</v>
      </c>
      <c r="AA37" s="46">
        <f>+AA21-AA35</f>
        <v>-498679385</v>
      </c>
    </row>
    <row r="38" spans="1:27" ht="22.5" customHeight="1">
      <c r="A38" s="50" t="s">
        <v>60</v>
      </c>
      <c r="B38" s="29"/>
      <c r="C38" s="6">
        <v>2078059827</v>
      </c>
      <c r="D38" s="6"/>
      <c r="E38" s="7">
        <v>2211385423</v>
      </c>
      <c r="F38" s="8">
        <v>2356435677</v>
      </c>
      <c r="G38" s="8">
        <v>-4587885</v>
      </c>
      <c r="H38" s="8">
        <v>63356651</v>
      </c>
      <c r="I38" s="8">
        <v>64564176</v>
      </c>
      <c r="J38" s="8">
        <v>123332942</v>
      </c>
      <c r="K38" s="8">
        <v>149820030</v>
      </c>
      <c r="L38" s="8">
        <v>107471730</v>
      </c>
      <c r="M38" s="8">
        <v>220046746</v>
      </c>
      <c r="N38" s="8">
        <v>477338506</v>
      </c>
      <c r="O38" s="8">
        <v>264122489</v>
      </c>
      <c r="P38" s="8">
        <v>164194251</v>
      </c>
      <c r="Q38" s="8">
        <v>214737403</v>
      </c>
      <c r="R38" s="8">
        <v>643054143</v>
      </c>
      <c r="S38" s="8">
        <v>132177050</v>
      </c>
      <c r="T38" s="8">
        <v>62198848</v>
      </c>
      <c r="U38" s="8"/>
      <c r="V38" s="8">
        <v>194375898</v>
      </c>
      <c r="W38" s="8">
        <v>1438101489</v>
      </c>
      <c r="X38" s="8">
        <v>2356435677</v>
      </c>
      <c r="Y38" s="8">
        <v>-918334188</v>
      </c>
      <c r="Z38" s="2">
        <v>-38.97</v>
      </c>
      <c r="AA38" s="6">
        <v>2356435677</v>
      </c>
    </row>
    <row r="39" spans="1:27" ht="57" customHeight="1">
      <c r="A39" s="50" t="s">
        <v>61</v>
      </c>
      <c r="B39" s="29"/>
      <c r="C39" s="28">
        <v>222895336</v>
      </c>
      <c r="D39" s="28"/>
      <c r="E39" s="7">
        <v>167615765</v>
      </c>
      <c r="F39" s="26">
        <v>157498336</v>
      </c>
      <c r="G39" s="26">
        <v>3653466</v>
      </c>
      <c r="H39" s="26">
        <v>20697847</v>
      </c>
      <c r="I39" s="26">
        <v>20452659</v>
      </c>
      <c r="J39" s="26">
        <v>44803972</v>
      </c>
      <c r="K39" s="26">
        <v>29238470</v>
      </c>
      <c r="L39" s="26">
        <v>25205759</v>
      </c>
      <c r="M39" s="26">
        <v>5956088</v>
      </c>
      <c r="N39" s="26">
        <v>60400317</v>
      </c>
      <c r="O39" s="26">
        <v>10063649</v>
      </c>
      <c r="P39" s="26">
        <v>11437540</v>
      </c>
      <c r="Q39" s="26">
        <v>14281564</v>
      </c>
      <c r="R39" s="26">
        <v>35782753</v>
      </c>
      <c r="S39" s="26">
        <v>27081277</v>
      </c>
      <c r="T39" s="26">
        <v>3344129</v>
      </c>
      <c r="U39" s="26">
        <v>16444081</v>
      </c>
      <c r="V39" s="26">
        <v>46869487</v>
      </c>
      <c r="W39" s="26">
        <v>187856529</v>
      </c>
      <c r="X39" s="26">
        <v>157498335</v>
      </c>
      <c r="Y39" s="26">
        <v>30358194</v>
      </c>
      <c r="Z39" s="27">
        <v>19.28</v>
      </c>
      <c r="AA39" s="28">
        <v>157498336</v>
      </c>
    </row>
    <row r="40" spans="1:27" ht="12.75">
      <c r="A40" s="23" t="s">
        <v>62</v>
      </c>
      <c r="B40" s="29"/>
      <c r="C40" s="51">
        <v>2860153</v>
      </c>
      <c r="D40" s="51"/>
      <c r="E40" s="7"/>
      <c r="F40" s="8"/>
      <c r="G40" s="52"/>
      <c r="H40" s="52"/>
      <c r="I40" s="52"/>
      <c r="J40" s="8"/>
      <c r="K40" s="52"/>
      <c r="L40" s="52"/>
      <c r="M40" s="8"/>
      <c r="N40" s="52"/>
      <c r="O40" s="52"/>
      <c r="P40" s="52"/>
      <c r="Q40" s="8"/>
      <c r="R40" s="52"/>
      <c r="S40" s="52"/>
      <c r="T40" s="8"/>
      <c r="U40" s="52"/>
      <c r="V40" s="52"/>
      <c r="W40" s="52"/>
      <c r="X40" s="8"/>
      <c r="Y40" s="52"/>
      <c r="Z40" s="53"/>
      <c r="AA40" s="54"/>
    </row>
    <row r="41" spans="1:27" ht="24.75" customHeight="1">
      <c r="A41" s="55" t="s">
        <v>63</v>
      </c>
      <c r="B41" s="29"/>
      <c r="C41" s="56">
        <f aca="true" t="shared" si="3" ref="C41:Y41">SUM(C37:C40)</f>
        <v>6415025195</v>
      </c>
      <c r="D41" s="56">
        <f>SUM(D37:D40)</f>
        <v>0</v>
      </c>
      <c r="E41" s="57">
        <f t="shared" si="3"/>
        <v>1374300022</v>
      </c>
      <c r="F41" s="58">
        <f t="shared" si="3"/>
        <v>2015254628</v>
      </c>
      <c r="G41" s="58">
        <f t="shared" si="3"/>
        <v>2279979657</v>
      </c>
      <c r="H41" s="58">
        <f t="shared" si="3"/>
        <v>748886494</v>
      </c>
      <c r="I41" s="58">
        <f t="shared" si="3"/>
        <v>-422814169</v>
      </c>
      <c r="J41" s="58">
        <f t="shared" si="3"/>
        <v>2606051982</v>
      </c>
      <c r="K41" s="58">
        <f t="shared" si="3"/>
        <v>200212486</v>
      </c>
      <c r="L41" s="58">
        <f t="shared" si="3"/>
        <v>-478928413</v>
      </c>
      <c r="M41" s="58">
        <f t="shared" si="3"/>
        <v>1739513384</v>
      </c>
      <c r="N41" s="58">
        <f t="shared" si="3"/>
        <v>1460797457</v>
      </c>
      <c r="O41" s="58">
        <f t="shared" si="3"/>
        <v>671640408</v>
      </c>
      <c r="P41" s="58">
        <f t="shared" si="3"/>
        <v>19724615</v>
      </c>
      <c r="Q41" s="58">
        <f t="shared" si="3"/>
        <v>1684529848</v>
      </c>
      <c r="R41" s="58">
        <f t="shared" si="3"/>
        <v>2375894871</v>
      </c>
      <c r="S41" s="58">
        <f t="shared" si="3"/>
        <v>83254869</v>
      </c>
      <c r="T41" s="58">
        <f t="shared" si="3"/>
        <v>9756305</v>
      </c>
      <c r="U41" s="58">
        <f t="shared" si="3"/>
        <v>-2270138462</v>
      </c>
      <c r="V41" s="58">
        <f t="shared" si="3"/>
        <v>-2177127288</v>
      </c>
      <c r="W41" s="58">
        <f t="shared" si="3"/>
        <v>4265617022</v>
      </c>
      <c r="X41" s="58">
        <f t="shared" si="3"/>
        <v>2015253757</v>
      </c>
      <c r="Y41" s="58">
        <f t="shared" si="3"/>
        <v>2250363265</v>
      </c>
      <c r="Z41" s="59">
        <f>+IF(X41&lt;&gt;0,+(Y41/X41)*100,0)</f>
        <v>111.66649644906232</v>
      </c>
      <c r="AA41" s="56">
        <f>SUM(AA37:AA40)</f>
        <v>2015254628</v>
      </c>
    </row>
    <row r="42" spans="1:27" ht="12.75">
      <c r="A42" s="23" t="s">
        <v>64</v>
      </c>
      <c r="B42" s="29"/>
      <c r="C42" s="51"/>
      <c r="D42" s="51"/>
      <c r="E42" s="60"/>
      <c r="F42" s="61">
        <v>-56896041</v>
      </c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>
        <v>-3866228</v>
      </c>
      <c r="T42" s="61">
        <v>-3958690</v>
      </c>
      <c r="U42" s="61">
        <v>1407311</v>
      </c>
      <c r="V42" s="61">
        <v>-6417607</v>
      </c>
      <c r="W42" s="61">
        <v>-6417607</v>
      </c>
      <c r="X42" s="61">
        <v>-56896042</v>
      </c>
      <c r="Y42" s="61">
        <v>50478435</v>
      </c>
      <c r="Z42" s="62">
        <v>-88.72</v>
      </c>
      <c r="AA42" s="51">
        <v>-56896041</v>
      </c>
    </row>
    <row r="43" spans="1:27" ht="12.75">
      <c r="A43" s="63" t="s">
        <v>65</v>
      </c>
      <c r="B43" s="29"/>
      <c r="C43" s="64">
        <f aca="true" t="shared" si="4" ref="C43:Y43">+C41-C42</f>
        <v>6415025195</v>
      </c>
      <c r="D43" s="64">
        <f>+D41-D42</f>
        <v>0</v>
      </c>
      <c r="E43" s="65">
        <f t="shared" si="4"/>
        <v>1374300022</v>
      </c>
      <c r="F43" s="66">
        <f t="shared" si="4"/>
        <v>2072150669</v>
      </c>
      <c r="G43" s="66">
        <f t="shared" si="4"/>
        <v>2279979657</v>
      </c>
      <c r="H43" s="66">
        <f t="shared" si="4"/>
        <v>748886494</v>
      </c>
      <c r="I43" s="66">
        <f t="shared" si="4"/>
        <v>-422814169</v>
      </c>
      <c r="J43" s="66">
        <f t="shared" si="4"/>
        <v>2606051982</v>
      </c>
      <c r="K43" s="66">
        <f t="shared" si="4"/>
        <v>200212486</v>
      </c>
      <c r="L43" s="66">
        <f t="shared" si="4"/>
        <v>-478928413</v>
      </c>
      <c r="M43" s="66">
        <f t="shared" si="4"/>
        <v>1739513384</v>
      </c>
      <c r="N43" s="66">
        <f t="shared" si="4"/>
        <v>1460797457</v>
      </c>
      <c r="O43" s="66">
        <f t="shared" si="4"/>
        <v>671640408</v>
      </c>
      <c r="P43" s="66">
        <f t="shared" si="4"/>
        <v>19724615</v>
      </c>
      <c r="Q43" s="66">
        <f t="shared" si="4"/>
        <v>1684529848</v>
      </c>
      <c r="R43" s="66">
        <f t="shared" si="4"/>
        <v>2375894871</v>
      </c>
      <c r="S43" s="66">
        <f t="shared" si="4"/>
        <v>87121097</v>
      </c>
      <c r="T43" s="66">
        <f t="shared" si="4"/>
        <v>13714995</v>
      </c>
      <c r="U43" s="66">
        <f t="shared" si="4"/>
        <v>-2271545773</v>
      </c>
      <c r="V43" s="66">
        <f t="shared" si="4"/>
        <v>-2170709681</v>
      </c>
      <c r="W43" s="66">
        <f t="shared" si="4"/>
        <v>4272034629</v>
      </c>
      <c r="X43" s="66">
        <f t="shared" si="4"/>
        <v>2072149799</v>
      </c>
      <c r="Y43" s="66">
        <f t="shared" si="4"/>
        <v>2199884830</v>
      </c>
      <c r="Z43" s="67">
        <f>+IF(X43&lt;&gt;0,+(Y43/X43)*100,0)</f>
        <v>106.16437243396418</v>
      </c>
      <c r="AA43" s="64">
        <f>+AA41-AA42</f>
        <v>2072150669</v>
      </c>
    </row>
    <row r="44" spans="1:27" ht="12.75">
      <c r="A44" s="23" t="s">
        <v>66</v>
      </c>
      <c r="B44" s="29"/>
      <c r="C44" s="51"/>
      <c r="D44" s="51"/>
      <c r="E44" s="60"/>
      <c r="F44" s="61"/>
      <c r="G44" s="61"/>
      <c r="H44" s="61"/>
      <c r="I44" s="61"/>
      <c r="J44" s="68"/>
      <c r="K44" s="61"/>
      <c r="L44" s="61"/>
      <c r="M44" s="61"/>
      <c r="N44" s="61"/>
      <c r="O44" s="61"/>
      <c r="P44" s="61"/>
      <c r="Q44" s="68"/>
      <c r="R44" s="61"/>
      <c r="S44" s="61"/>
      <c r="T44" s="61"/>
      <c r="U44" s="61"/>
      <c r="V44" s="61"/>
      <c r="W44" s="61"/>
      <c r="X44" s="68"/>
      <c r="Y44" s="61"/>
      <c r="Z44" s="62"/>
      <c r="AA44" s="51"/>
    </row>
    <row r="45" spans="1:27" ht="12.75">
      <c r="A45" s="63" t="s">
        <v>67</v>
      </c>
      <c r="B45" s="29"/>
      <c r="C45" s="56">
        <f aca="true" t="shared" si="5" ref="C45:Y45">SUM(C43:C44)</f>
        <v>6415025195</v>
      </c>
      <c r="D45" s="56">
        <f>SUM(D43:D44)</f>
        <v>0</v>
      </c>
      <c r="E45" s="57">
        <f t="shared" si="5"/>
        <v>1374300022</v>
      </c>
      <c r="F45" s="58">
        <f t="shared" si="5"/>
        <v>2072150669</v>
      </c>
      <c r="G45" s="58">
        <f t="shared" si="5"/>
        <v>2279979657</v>
      </c>
      <c r="H45" s="58">
        <f t="shared" si="5"/>
        <v>748886494</v>
      </c>
      <c r="I45" s="58">
        <f t="shared" si="5"/>
        <v>-422814169</v>
      </c>
      <c r="J45" s="58">
        <f t="shared" si="5"/>
        <v>2606051982</v>
      </c>
      <c r="K45" s="58">
        <f t="shared" si="5"/>
        <v>200212486</v>
      </c>
      <c r="L45" s="58">
        <f t="shared" si="5"/>
        <v>-478928413</v>
      </c>
      <c r="M45" s="58">
        <f t="shared" si="5"/>
        <v>1739513384</v>
      </c>
      <c r="N45" s="58">
        <f t="shared" si="5"/>
        <v>1460797457</v>
      </c>
      <c r="O45" s="58">
        <f t="shared" si="5"/>
        <v>671640408</v>
      </c>
      <c r="P45" s="58">
        <f t="shared" si="5"/>
        <v>19724615</v>
      </c>
      <c r="Q45" s="58">
        <f t="shared" si="5"/>
        <v>1684529848</v>
      </c>
      <c r="R45" s="58">
        <f t="shared" si="5"/>
        <v>2375894871</v>
      </c>
      <c r="S45" s="58">
        <f t="shared" si="5"/>
        <v>87121097</v>
      </c>
      <c r="T45" s="58">
        <f t="shared" si="5"/>
        <v>13714995</v>
      </c>
      <c r="U45" s="58">
        <f t="shared" si="5"/>
        <v>-2271545773</v>
      </c>
      <c r="V45" s="58">
        <f t="shared" si="5"/>
        <v>-2170709681</v>
      </c>
      <c r="W45" s="58">
        <f t="shared" si="5"/>
        <v>4272034629</v>
      </c>
      <c r="X45" s="58">
        <f t="shared" si="5"/>
        <v>2072149799</v>
      </c>
      <c r="Y45" s="58">
        <f t="shared" si="5"/>
        <v>2199884830</v>
      </c>
      <c r="Z45" s="59">
        <f>+IF(X45&lt;&gt;0,+(Y45/X45)*100,0)</f>
        <v>106.16437243396418</v>
      </c>
      <c r="AA45" s="56">
        <f>SUM(AA43:AA44)</f>
        <v>2072150669</v>
      </c>
    </row>
    <row r="46" spans="1:27" ht="12.75">
      <c r="A46" s="50" t="s">
        <v>68</v>
      </c>
      <c r="B46" s="29"/>
      <c r="C46" s="51"/>
      <c r="D46" s="51"/>
      <c r="E46" s="60"/>
      <c r="F46" s="61"/>
      <c r="G46" s="8"/>
      <c r="H46" s="8"/>
      <c r="I46" s="30"/>
      <c r="J46" s="8"/>
      <c r="K46" s="8"/>
      <c r="L46" s="8"/>
      <c r="M46" s="61"/>
      <c r="N46" s="8"/>
      <c r="O46" s="8"/>
      <c r="P46" s="30"/>
      <c r="Q46" s="8"/>
      <c r="R46" s="8"/>
      <c r="S46" s="8"/>
      <c r="T46" s="61"/>
      <c r="U46" s="8"/>
      <c r="V46" s="8"/>
      <c r="W46" s="30"/>
      <c r="X46" s="8"/>
      <c r="Y46" s="8"/>
      <c r="Z46" s="2"/>
      <c r="AA46" s="6"/>
    </row>
    <row r="47" spans="1:27" ht="12.75">
      <c r="A47" s="69" t="s">
        <v>69</v>
      </c>
      <c r="B47" s="70"/>
      <c r="C47" s="71">
        <f aca="true" t="shared" si="6" ref="C47:Y47">SUM(C45:C46)</f>
        <v>6415025195</v>
      </c>
      <c r="D47" s="71">
        <f>SUM(D45:D46)</f>
        <v>0</v>
      </c>
      <c r="E47" s="72">
        <f t="shared" si="6"/>
        <v>1374300022</v>
      </c>
      <c r="F47" s="73">
        <f t="shared" si="6"/>
        <v>2072150669</v>
      </c>
      <c r="G47" s="73">
        <f t="shared" si="6"/>
        <v>2279979657</v>
      </c>
      <c r="H47" s="74">
        <f t="shared" si="6"/>
        <v>748886494</v>
      </c>
      <c r="I47" s="74">
        <f t="shared" si="6"/>
        <v>-422814169</v>
      </c>
      <c r="J47" s="74">
        <f t="shared" si="6"/>
        <v>2606051982</v>
      </c>
      <c r="K47" s="74">
        <f t="shared" si="6"/>
        <v>200212486</v>
      </c>
      <c r="L47" s="74">
        <f t="shared" si="6"/>
        <v>-478928413</v>
      </c>
      <c r="M47" s="73">
        <f t="shared" si="6"/>
        <v>1739513384</v>
      </c>
      <c r="N47" s="73">
        <f t="shared" si="6"/>
        <v>1460797457</v>
      </c>
      <c r="O47" s="74">
        <f t="shared" si="6"/>
        <v>671640408</v>
      </c>
      <c r="P47" s="74">
        <f t="shared" si="6"/>
        <v>19724615</v>
      </c>
      <c r="Q47" s="74">
        <f t="shared" si="6"/>
        <v>1684529848</v>
      </c>
      <c r="R47" s="74">
        <f t="shared" si="6"/>
        <v>2375894871</v>
      </c>
      <c r="S47" s="74">
        <f t="shared" si="6"/>
        <v>87121097</v>
      </c>
      <c r="T47" s="73">
        <f t="shared" si="6"/>
        <v>13714995</v>
      </c>
      <c r="U47" s="73">
        <f t="shared" si="6"/>
        <v>-2271545773</v>
      </c>
      <c r="V47" s="74">
        <f t="shared" si="6"/>
        <v>-2170709681</v>
      </c>
      <c r="W47" s="74">
        <f t="shared" si="6"/>
        <v>4272034629</v>
      </c>
      <c r="X47" s="74">
        <f t="shared" si="6"/>
        <v>2072149799</v>
      </c>
      <c r="Y47" s="74">
        <f t="shared" si="6"/>
        <v>2199884830</v>
      </c>
      <c r="Z47" s="75">
        <f>+IF(X47&lt;&gt;0,+(Y47/X47)*100,0)</f>
        <v>106.16437243396418</v>
      </c>
      <c r="AA47" s="76">
        <f>SUM(AA45:AA46)</f>
        <v>2072150669</v>
      </c>
    </row>
    <row r="48" spans="1:27" ht="12.75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12.75">
      <c r="A49" s="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78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79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2.7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cellComments="atEnd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2020-08-02T11:32:37Z</dcterms:created>
  <dcterms:modified xsi:type="dcterms:W3CDTF">2020-08-02T11:33:26Z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